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Password="CB72" lockStructure="1"/>
  <bookViews>
    <workbookView xWindow="360" yWindow="75" windowWidth="14355" windowHeight="4695"/>
  </bookViews>
  <sheets>
    <sheet name="Лист2" sheetId="6" r:id="rId1"/>
  </sheets>
  <definedNames>
    <definedName name="_xlnm.Print_Area" localSheetId="0">Лист2!$A$1:$U$91</definedName>
  </definedNames>
  <calcPr calcId="145621"/>
</workbook>
</file>

<file path=xl/calcChain.xml><?xml version="1.0" encoding="utf-8"?>
<calcChain xmlns="http://schemas.openxmlformats.org/spreadsheetml/2006/main">
  <c r="L15" i="6" l="1"/>
  <c r="I15" i="6"/>
  <c r="I14" i="6"/>
  <c r="I13" i="6"/>
  <c r="H1" i="6" l="1"/>
  <c r="M28" i="6"/>
  <c r="N28" i="6"/>
  <c r="O28" i="6"/>
  <c r="P28" i="6"/>
  <c r="Q28" i="6"/>
  <c r="R28" i="6"/>
  <c r="S28" i="6"/>
  <c r="M29" i="6"/>
  <c r="N29" i="6"/>
  <c r="O29" i="6"/>
  <c r="P29" i="6"/>
  <c r="Q29" i="6"/>
  <c r="R29" i="6"/>
  <c r="S29" i="6"/>
  <c r="M30" i="6"/>
  <c r="N30" i="6"/>
  <c r="O30" i="6"/>
  <c r="P30" i="6"/>
  <c r="Q30" i="6"/>
  <c r="R30" i="6"/>
  <c r="S30" i="6"/>
  <c r="M31" i="6"/>
  <c r="N31" i="6"/>
  <c r="O31" i="6"/>
  <c r="P31" i="6"/>
  <c r="Q31" i="6"/>
  <c r="R31" i="6"/>
  <c r="S31" i="6"/>
  <c r="M32" i="6"/>
  <c r="N32" i="6"/>
  <c r="O32" i="6"/>
  <c r="P32" i="6"/>
  <c r="Q32" i="6"/>
  <c r="R32" i="6"/>
  <c r="S32" i="6"/>
  <c r="M33" i="6"/>
  <c r="N33" i="6"/>
  <c r="O33" i="6"/>
  <c r="P33" i="6"/>
  <c r="Q33" i="6"/>
  <c r="R33" i="6"/>
  <c r="S33" i="6"/>
  <c r="M34" i="6"/>
  <c r="N34" i="6"/>
  <c r="O34" i="6"/>
  <c r="P34" i="6"/>
  <c r="Q34" i="6"/>
  <c r="R34" i="6"/>
  <c r="S34" i="6"/>
  <c r="M35" i="6"/>
  <c r="N35" i="6"/>
  <c r="O35" i="6"/>
  <c r="P35" i="6"/>
  <c r="Q35" i="6"/>
  <c r="R35" i="6"/>
  <c r="S35" i="6"/>
  <c r="M36" i="6"/>
  <c r="N36" i="6"/>
  <c r="O36" i="6"/>
  <c r="P36" i="6"/>
  <c r="Q36" i="6"/>
  <c r="R36" i="6"/>
  <c r="S36" i="6"/>
  <c r="M37" i="6"/>
  <c r="N37" i="6"/>
  <c r="O37" i="6"/>
  <c r="P37" i="6"/>
  <c r="Q37" i="6"/>
  <c r="R37" i="6"/>
  <c r="S37" i="6"/>
  <c r="M38" i="6"/>
  <c r="N38" i="6"/>
  <c r="O38" i="6"/>
  <c r="P38" i="6"/>
  <c r="Q38" i="6"/>
  <c r="R38" i="6"/>
  <c r="S38" i="6"/>
  <c r="M39" i="6"/>
  <c r="N39" i="6"/>
  <c r="O39" i="6"/>
  <c r="P39" i="6"/>
  <c r="Q39" i="6"/>
  <c r="R39" i="6"/>
  <c r="S39" i="6"/>
  <c r="M40" i="6"/>
  <c r="N40" i="6"/>
  <c r="O40" i="6"/>
  <c r="P40" i="6"/>
  <c r="Q40" i="6"/>
  <c r="R40" i="6"/>
  <c r="S40" i="6"/>
  <c r="M41" i="6"/>
  <c r="N41" i="6"/>
  <c r="O41" i="6"/>
  <c r="P41" i="6"/>
  <c r="Q41" i="6"/>
  <c r="R41" i="6"/>
  <c r="S41" i="6"/>
  <c r="M42" i="6"/>
  <c r="N42" i="6"/>
  <c r="O42" i="6"/>
  <c r="P42" i="6"/>
  <c r="Q42" i="6"/>
  <c r="R42" i="6"/>
  <c r="S42" i="6"/>
  <c r="M43" i="6"/>
  <c r="N43" i="6"/>
  <c r="O43" i="6"/>
  <c r="P43" i="6"/>
  <c r="Q43" i="6"/>
  <c r="R43" i="6"/>
  <c r="S43" i="6"/>
  <c r="M44" i="6"/>
  <c r="N44" i="6"/>
  <c r="O44" i="6"/>
  <c r="P44" i="6"/>
  <c r="Q44" i="6"/>
  <c r="R44" i="6"/>
  <c r="S44" i="6"/>
  <c r="M45" i="6"/>
  <c r="N45" i="6"/>
  <c r="O45" i="6"/>
  <c r="P45" i="6"/>
  <c r="Q45" i="6"/>
  <c r="R45" i="6"/>
  <c r="S45" i="6"/>
  <c r="M46" i="6"/>
  <c r="N46" i="6"/>
  <c r="O46" i="6"/>
  <c r="P46" i="6"/>
  <c r="Q46" i="6"/>
  <c r="R46" i="6"/>
  <c r="S46" i="6"/>
  <c r="M47" i="6"/>
  <c r="N47" i="6"/>
  <c r="O47" i="6"/>
  <c r="P47" i="6"/>
  <c r="Q47" i="6"/>
  <c r="R47" i="6"/>
  <c r="S47" i="6"/>
  <c r="M48" i="6"/>
  <c r="N48" i="6"/>
  <c r="O48" i="6"/>
  <c r="P48" i="6"/>
  <c r="Q48" i="6"/>
  <c r="R48" i="6"/>
  <c r="S48" i="6"/>
  <c r="M49" i="6"/>
  <c r="N49" i="6"/>
  <c r="O49" i="6"/>
  <c r="P49" i="6"/>
  <c r="Q49" i="6"/>
  <c r="R49" i="6"/>
  <c r="S49" i="6"/>
  <c r="M50" i="6"/>
  <c r="N50" i="6"/>
  <c r="O50" i="6"/>
  <c r="P50" i="6"/>
  <c r="Q50" i="6"/>
  <c r="R50" i="6"/>
  <c r="S50" i="6"/>
  <c r="M51" i="6"/>
  <c r="N51" i="6"/>
  <c r="O51" i="6"/>
  <c r="P51" i="6"/>
  <c r="Q51" i="6"/>
  <c r="R51" i="6"/>
  <c r="S51" i="6"/>
  <c r="M52" i="6"/>
  <c r="N52" i="6"/>
  <c r="O52" i="6"/>
  <c r="P52" i="6"/>
  <c r="Q52" i="6"/>
  <c r="R52" i="6"/>
  <c r="S52" i="6"/>
  <c r="M53" i="6"/>
  <c r="N53" i="6"/>
  <c r="O53" i="6"/>
  <c r="P53" i="6"/>
  <c r="Q53" i="6"/>
  <c r="R53" i="6"/>
  <c r="S53" i="6"/>
  <c r="M54" i="6"/>
  <c r="N54" i="6"/>
  <c r="O54" i="6"/>
  <c r="P54" i="6"/>
  <c r="Q54" i="6"/>
  <c r="R54" i="6"/>
  <c r="S54" i="6"/>
  <c r="M55" i="6"/>
  <c r="N55" i="6"/>
  <c r="O55" i="6"/>
  <c r="P55" i="6"/>
  <c r="Q55" i="6"/>
  <c r="R55" i="6"/>
  <c r="S55" i="6"/>
  <c r="M56" i="6"/>
  <c r="N56" i="6"/>
  <c r="O56" i="6"/>
  <c r="P56" i="6"/>
  <c r="Q56" i="6"/>
  <c r="R56" i="6"/>
  <c r="S56" i="6"/>
  <c r="M57" i="6"/>
  <c r="N57" i="6"/>
  <c r="O57" i="6"/>
  <c r="P57" i="6"/>
  <c r="Q57" i="6"/>
  <c r="R57" i="6"/>
  <c r="S57" i="6"/>
  <c r="M58" i="6"/>
  <c r="N58" i="6"/>
  <c r="O58" i="6"/>
  <c r="P58" i="6"/>
  <c r="Q58" i="6"/>
  <c r="R58" i="6"/>
  <c r="S58" i="6"/>
  <c r="M59" i="6"/>
  <c r="N59" i="6"/>
  <c r="O59" i="6"/>
  <c r="P59" i="6"/>
  <c r="Q59" i="6"/>
  <c r="R59" i="6"/>
  <c r="S59" i="6"/>
  <c r="M60" i="6"/>
  <c r="N60" i="6"/>
  <c r="O60" i="6"/>
  <c r="P60" i="6"/>
  <c r="Q60" i="6"/>
  <c r="R60" i="6"/>
  <c r="S60" i="6"/>
  <c r="M61" i="6"/>
  <c r="N61" i="6"/>
  <c r="O61" i="6"/>
  <c r="P61" i="6"/>
  <c r="Q61" i="6"/>
  <c r="R61" i="6"/>
  <c r="S61" i="6"/>
  <c r="M62" i="6"/>
  <c r="N62" i="6"/>
  <c r="O62" i="6"/>
  <c r="P62" i="6"/>
  <c r="Q62" i="6"/>
  <c r="R62" i="6"/>
  <c r="S62" i="6"/>
  <c r="M63" i="6"/>
  <c r="N63" i="6"/>
  <c r="O63" i="6"/>
  <c r="P63" i="6"/>
  <c r="Q63" i="6"/>
  <c r="R63" i="6"/>
  <c r="S63" i="6"/>
  <c r="M64" i="6"/>
  <c r="N64" i="6"/>
  <c r="O64" i="6"/>
  <c r="P64" i="6"/>
  <c r="Q64" i="6"/>
  <c r="R64" i="6"/>
  <c r="S64" i="6"/>
  <c r="M65" i="6"/>
  <c r="N65" i="6"/>
  <c r="O65" i="6"/>
  <c r="P65" i="6"/>
  <c r="Q65" i="6"/>
  <c r="R65" i="6"/>
  <c r="S65" i="6"/>
  <c r="M66" i="6"/>
  <c r="N66" i="6"/>
  <c r="O66" i="6"/>
  <c r="P66" i="6"/>
  <c r="Q66" i="6"/>
  <c r="R66" i="6"/>
  <c r="S66" i="6"/>
  <c r="M67" i="6"/>
  <c r="N67" i="6"/>
  <c r="O67" i="6"/>
  <c r="P67" i="6"/>
  <c r="Q67" i="6"/>
  <c r="R67" i="6"/>
  <c r="S67" i="6"/>
  <c r="M68" i="6"/>
  <c r="N68" i="6"/>
  <c r="O68" i="6"/>
  <c r="P68" i="6"/>
  <c r="Q68" i="6"/>
  <c r="R68" i="6"/>
  <c r="S68" i="6"/>
  <c r="M69" i="6"/>
  <c r="N69" i="6"/>
  <c r="O69" i="6"/>
  <c r="P69" i="6"/>
  <c r="Q69" i="6"/>
  <c r="R69" i="6"/>
  <c r="S69" i="6"/>
  <c r="M70" i="6"/>
  <c r="N70" i="6"/>
  <c r="O70" i="6"/>
  <c r="P70" i="6"/>
  <c r="Q70" i="6"/>
  <c r="R70" i="6"/>
  <c r="S70" i="6"/>
  <c r="M71" i="6"/>
  <c r="N71" i="6"/>
  <c r="O71" i="6"/>
  <c r="P71" i="6"/>
  <c r="Q71" i="6"/>
  <c r="R71" i="6"/>
  <c r="S71" i="6"/>
  <c r="M72" i="6"/>
  <c r="N72" i="6"/>
  <c r="O72" i="6"/>
  <c r="P72" i="6"/>
  <c r="Q72" i="6"/>
  <c r="R72" i="6"/>
  <c r="S72" i="6"/>
  <c r="M73" i="6"/>
  <c r="N73" i="6"/>
  <c r="O73" i="6"/>
  <c r="P73" i="6"/>
  <c r="Q73" i="6"/>
  <c r="R73" i="6"/>
  <c r="S73" i="6"/>
  <c r="M74" i="6"/>
  <c r="N74" i="6"/>
  <c r="O74" i="6"/>
  <c r="P74" i="6"/>
  <c r="Q74" i="6"/>
  <c r="R74" i="6"/>
  <c r="S74" i="6"/>
  <c r="M75" i="6"/>
  <c r="N75" i="6"/>
  <c r="O75" i="6"/>
  <c r="P75" i="6"/>
  <c r="Q75" i="6"/>
  <c r="R75" i="6"/>
  <c r="S75" i="6"/>
  <c r="M76" i="6"/>
  <c r="N76" i="6"/>
  <c r="O76" i="6"/>
  <c r="P76" i="6"/>
  <c r="Q76" i="6"/>
  <c r="R76" i="6"/>
  <c r="S76" i="6"/>
  <c r="M77" i="6"/>
  <c r="N77" i="6"/>
  <c r="O77" i="6"/>
  <c r="P77" i="6"/>
  <c r="Q77" i="6"/>
  <c r="R77" i="6"/>
  <c r="S77" i="6"/>
  <c r="M78" i="6"/>
  <c r="N78" i="6"/>
  <c r="O78" i="6"/>
  <c r="P78" i="6"/>
  <c r="Q78" i="6"/>
  <c r="R78" i="6"/>
  <c r="S78" i="6"/>
  <c r="M79" i="6"/>
  <c r="N79" i="6"/>
  <c r="O79" i="6"/>
  <c r="P79" i="6"/>
  <c r="Q79" i="6"/>
  <c r="R79" i="6"/>
  <c r="S79" i="6"/>
  <c r="M80" i="6"/>
  <c r="N80" i="6"/>
  <c r="O80" i="6"/>
  <c r="P80" i="6"/>
  <c r="Q80" i="6"/>
  <c r="R80" i="6"/>
  <c r="S80" i="6"/>
  <c r="M81" i="6"/>
  <c r="N81" i="6"/>
  <c r="O81" i="6"/>
  <c r="P81" i="6"/>
  <c r="Q81" i="6"/>
  <c r="R81" i="6"/>
  <c r="S81" i="6"/>
  <c r="M82" i="6"/>
  <c r="N82" i="6"/>
  <c r="O82" i="6"/>
  <c r="P82" i="6"/>
  <c r="Q82" i="6"/>
  <c r="R82" i="6"/>
  <c r="S82" i="6"/>
  <c r="M83" i="6"/>
  <c r="N83" i="6"/>
  <c r="O83" i="6"/>
  <c r="P83" i="6"/>
  <c r="Q83" i="6"/>
  <c r="R83" i="6"/>
  <c r="S83" i="6"/>
  <c r="M84" i="6"/>
  <c r="N84" i="6"/>
  <c r="O84" i="6"/>
  <c r="P84" i="6"/>
  <c r="Q84" i="6"/>
  <c r="R84" i="6"/>
  <c r="S84" i="6"/>
  <c r="M85" i="6"/>
  <c r="N85" i="6"/>
  <c r="O85" i="6"/>
  <c r="P85" i="6"/>
  <c r="Q85" i="6"/>
  <c r="R85" i="6"/>
  <c r="S85" i="6"/>
  <c r="M86" i="6"/>
  <c r="N86" i="6"/>
  <c r="O86" i="6"/>
  <c r="P86" i="6"/>
  <c r="Q86" i="6"/>
  <c r="R86" i="6"/>
  <c r="S86" i="6"/>
  <c r="S27" i="6"/>
  <c r="R27" i="6"/>
  <c r="Q27" i="6"/>
  <c r="P27" i="6"/>
  <c r="O27" i="6"/>
  <c r="N27" i="6"/>
  <c r="M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L27" i="6"/>
  <c r="J27" i="6"/>
  <c r="G51" i="6"/>
  <c r="B51" i="6" s="1"/>
  <c r="G52" i="6"/>
  <c r="B52" i="6" s="1"/>
  <c r="G53" i="6"/>
  <c r="B53" i="6" s="1"/>
  <c r="G54" i="6"/>
  <c r="B54" i="6" s="1"/>
  <c r="G55" i="6"/>
  <c r="B55" i="6" s="1"/>
  <c r="G56" i="6"/>
  <c r="B56" i="6" s="1"/>
  <c r="G57" i="6"/>
  <c r="B57" i="6" s="1"/>
  <c r="G58" i="6"/>
  <c r="B58" i="6" s="1"/>
  <c r="G59" i="6"/>
  <c r="B59" i="6" s="1"/>
  <c r="G60" i="6"/>
  <c r="B60" i="6" s="1"/>
  <c r="G61" i="6"/>
  <c r="B61" i="6" s="1"/>
  <c r="G62" i="6"/>
  <c r="B62" i="6" s="1"/>
  <c r="G63" i="6"/>
  <c r="B63" i="6" s="1"/>
  <c r="G64" i="6"/>
  <c r="B64" i="6" s="1"/>
  <c r="G65" i="6"/>
  <c r="B65" i="6" s="1"/>
  <c r="G66" i="6"/>
  <c r="B66" i="6" s="1"/>
  <c r="G67" i="6"/>
  <c r="B67" i="6" s="1"/>
  <c r="G68" i="6"/>
  <c r="B68" i="6" s="1"/>
  <c r="G69" i="6"/>
  <c r="B69" i="6" s="1"/>
  <c r="G70" i="6"/>
  <c r="B70" i="6" s="1"/>
  <c r="G71" i="6"/>
  <c r="B71" i="6" s="1"/>
  <c r="G72" i="6"/>
  <c r="B72" i="6" s="1"/>
  <c r="G73" i="6"/>
  <c r="B73" i="6" s="1"/>
  <c r="G74" i="6"/>
  <c r="B74" i="6" s="1"/>
  <c r="G75" i="6"/>
  <c r="B75" i="6" s="1"/>
  <c r="G76" i="6"/>
  <c r="B76" i="6" s="1"/>
  <c r="G77" i="6"/>
  <c r="B77" i="6" s="1"/>
  <c r="G78" i="6"/>
  <c r="B78" i="6" s="1"/>
  <c r="G79" i="6"/>
  <c r="B79" i="6" s="1"/>
  <c r="G80" i="6"/>
  <c r="B80" i="6" s="1"/>
  <c r="G81" i="6"/>
  <c r="B81" i="6" s="1"/>
  <c r="G82" i="6"/>
  <c r="B82" i="6" s="1"/>
  <c r="G83" i="6"/>
  <c r="B83" i="6" s="1"/>
  <c r="G84" i="6"/>
  <c r="B84" i="6" s="1"/>
  <c r="G85" i="6"/>
  <c r="B85" i="6" s="1"/>
  <c r="G86" i="6"/>
  <c r="B86" i="6" s="1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AK4" i="6"/>
  <c r="AK3" i="6"/>
  <c r="AJ4" i="6"/>
  <c r="AJ3" i="6"/>
  <c r="M87" i="6" l="1"/>
  <c r="Q87" i="6"/>
  <c r="R87" i="6"/>
  <c r="S87" i="6"/>
  <c r="N87" i="6"/>
  <c r="O87" i="6"/>
  <c r="P87" i="6"/>
  <c r="J87" i="6"/>
  <c r="F51" i="6" l="1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G26" i="6"/>
  <c r="B26" i="6" s="1"/>
  <c r="E26" i="6" l="1"/>
  <c r="E27" i="6" l="1"/>
  <c r="F27" i="6" s="1"/>
  <c r="C26" i="6"/>
  <c r="C27" i="6" l="1"/>
  <c r="E28" i="6"/>
  <c r="C28" i="6" l="1"/>
  <c r="F28" i="6"/>
  <c r="E29" i="6"/>
  <c r="C29" i="6" l="1"/>
  <c r="F29" i="6"/>
  <c r="E30" i="6"/>
  <c r="C30" i="6" l="1"/>
  <c r="F30" i="6"/>
  <c r="E31" i="6"/>
  <c r="C31" i="6" l="1"/>
  <c r="F31" i="6"/>
  <c r="E32" i="6"/>
  <c r="C32" i="6" l="1"/>
  <c r="F32" i="6"/>
  <c r="E33" i="6"/>
  <c r="E34" i="6" s="1"/>
  <c r="F33" i="6" l="1"/>
  <c r="C33" i="6"/>
  <c r="C34" i="6" s="1"/>
  <c r="E35" i="6"/>
  <c r="F34" i="6"/>
  <c r="C35" i="6" l="1"/>
  <c r="E36" i="6"/>
  <c r="F35" i="6"/>
  <c r="C36" i="6" l="1"/>
  <c r="E37" i="6"/>
  <c r="F36" i="6"/>
  <c r="C37" i="6" l="1"/>
  <c r="E38" i="6"/>
  <c r="F37" i="6"/>
  <c r="C38" i="6" l="1"/>
  <c r="E39" i="6"/>
  <c r="F38" i="6"/>
  <c r="C39" i="6" l="1"/>
  <c r="E40" i="6"/>
  <c r="F39" i="6"/>
  <c r="C40" i="6" l="1"/>
  <c r="E41" i="6"/>
  <c r="F40" i="6"/>
  <c r="C41" i="6" l="1"/>
  <c r="E42" i="6"/>
  <c r="F41" i="6"/>
  <c r="C42" i="6" l="1"/>
  <c r="E43" i="6"/>
  <c r="F42" i="6"/>
  <c r="C43" i="6" l="1"/>
  <c r="E44" i="6"/>
  <c r="F43" i="6"/>
  <c r="C44" i="6" l="1"/>
  <c r="E45" i="6"/>
  <c r="F44" i="6"/>
  <c r="C45" i="6" l="1"/>
  <c r="E46" i="6"/>
  <c r="F45" i="6"/>
  <c r="C46" i="6" l="1"/>
  <c r="E47" i="6"/>
  <c r="F46" i="6"/>
  <c r="C47" i="6" l="1"/>
  <c r="E48" i="6"/>
  <c r="F47" i="6"/>
  <c r="C48" i="6" l="1"/>
  <c r="E49" i="6"/>
  <c r="F48" i="6"/>
  <c r="C49" i="6" l="1"/>
  <c r="E50" i="6"/>
  <c r="F49" i="6"/>
  <c r="F50" i="6" l="1"/>
  <c r="F87" i="6" s="1"/>
  <c r="C50" i="6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I12" i="6"/>
  <c r="H26" i="6" s="1"/>
  <c r="A26" i="6" l="1"/>
  <c r="L26" i="6"/>
  <c r="L87" i="6" s="1"/>
  <c r="AO5" i="6"/>
  <c r="AK5" i="6" s="1"/>
  <c r="I16" i="6"/>
  <c r="L16" i="6" l="1"/>
  <c r="I18" i="6"/>
  <c r="I27" i="6"/>
  <c r="K32" i="6"/>
  <c r="K45" i="6"/>
  <c r="K41" i="6"/>
  <c r="K31" i="6"/>
  <c r="K28" i="6"/>
  <c r="K49" i="6"/>
  <c r="K44" i="6"/>
  <c r="K39" i="6"/>
  <c r="K36" i="6"/>
  <c r="K50" i="6"/>
  <c r="K37" i="6"/>
  <c r="K30" i="6"/>
  <c r="K47" i="6"/>
  <c r="K35" i="6"/>
  <c r="K40" i="6"/>
  <c r="K42" i="6"/>
  <c r="K46" i="6"/>
  <c r="K48" i="6"/>
  <c r="K38" i="6"/>
  <c r="K29" i="6"/>
  <c r="K34" i="6"/>
  <c r="K33" i="6"/>
  <c r="K43" i="6"/>
  <c r="H30" i="6"/>
  <c r="G30" i="6"/>
  <c r="B30" i="6" s="1"/>
  <c r="I47" i="6"/>
  <c r="I33" i="6"/>
  <c r="I41" i="6"/>
  <c r="I49" i="6"/>
  <c r="I44" i="6"/>
  <c r="H35" i="6"/>
  <c r="G35" i="6"/>
  <c r="B35" i="6" s="1"/>
  <c r="H32" i="6"/>
  <c r="G32" i="6"/>
  <c r="B32" i="6" s="1"/>
  <c r="H50" i="6"/>
  <c r="G50" i="6"/>
  <c r="B50" i="6" s="1"/>
  <c r="I30" i="6"/>
  <c r="H42" i="6"/>
  <c r="G42" i="6"/>
  <c r="B42" i="6" s="1"/>
  <c r="I34" i="6"/>
  <c r="I42" i="6"/>
  <c r="I50" i="6"/>
  <c r="I31" i="6"/>
  <c r="I40" i="6"/>
  <c r="K27" i="6"/>
  <c r="K87" i="6" s="1"/>
  <c r="I38" i="6"/>
  <c r="I32" i="6"/>
  <c r="I43" i="6"/>
  <c r="I35" i="6"/>
  <c r="I46" i="6"/>
  <c r="I36" i="6"/>
  <c r="H44" i="6"/>
  <c r="G44" i="6"/>
  <c r="B44" i="6" s="1"/>
  <c r="I48" i="6"/>
  <c r="H34" i="6"/>
  <c r="G34" i="6"/>
  <c r="B34" i="6" s="1"/>
  <c r="H36" i="6"/>
  <c r="G36" i="6"/>
  <c r="B36" i="6" s="1"/>
  <c r="I45" i="6"/>
  <c r="H43" i="6"/>
  <c r="G43" i="6"/>
  <c r="B43" i="6" s="1"/>
  <c r="H39" i="6"/>
  <c r="G39" i="6"/>
  <c r="B39" i="6" s="1"/>
  <c r="H49" i="6"/>
  <c r="G49" i="6"/>
  <c r="B49" i="6" s="1"/>
  <c r="I28" i="6"/>
  <c r="I29" i="6"/>
  <c r="I37" i="6"/>
  <c r="H46" i="6"/>
  <c r="G46" i="6"/>
  <c r="B46" i="6" s="1"/>
  <c r="H37" i="6"/>
  <c r="G37" i="6"/>
  <c r="B37" i="6" s="1"/>
  <c r="H47" i="6"/>
  <c r="G47" i="6"/>
  <c r="B47" i="6" s="1"/>
  <c r="H33" i="6"/>
  <c r="G33" i="6"/>
  <c r="B33" i="6" s="1"/>
  <c r="H28" i="6"/>
  <c r="G28" i="6"/>
  <c r="B28" i="6"/>
  <c r="H29" i="6"/>
  <c r="G29" i="6"/>
  <c r="B29" i="6" s="1"/>
  <c r="I39" i="6"/>
  <c r="H41" i="6"/>
  <c r="G41" i="6"/>
  <c r="B41" i="6" s="1"/>
  <c r="H48" i="6"/>
  <c r="G48" i="6"/>
  <c r="B48" i="6" s="1"/>
  <c r="H40" i="6"/>
  <c r="G40" i="6"/>
  <c r="B40" i="6" s="1"/>
  <c r="H38" i="6"/>
  <c r="G38" i="6"/>
  <c r="B38" i="6" s="1"/>
  <c r="H45" i="6"/>
  <c r="G45" i="6"/>
  <c r="B45" i="6" s="1"/>
  <c r="H31" i="6"/>
  <c r="G31" i="6"/>
  <c r="B31" i="6" s="1"/>
  <c r="H27" i="6"/>
  <c r="G27" i="6" s="1"/>
  <c r="G87" i="6" l="1"/>
  <c r="U87" i="6" s="1"/>
  <c r="I19" i="6" s="1"/>
  <c r="B27" i="6"/>
  <c r="T87" i="6" s="1"/>
  <c r="I17" i="6" s="1"/>
  <c r="A27" i="6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I87" i="6"/>
  <c r="H87" i="6"/>
  <c r="E7" i="6"/>
  <c r="E9" i="6"/>
</calcChain>
</file>

<file path=xl/sharedStrings.xml><?xml version="1.0" encoding="utf-8"?>
<sst xmlns="http://schemas.openxmlformats.org/spreadsheetml/2006/main" count="189" uniqueCount="62">
  <si>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</si>
  <si>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</si>
  <si>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</si>
  <si>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</si>
  <si>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</si>
  <si>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</si>
  <si>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</si>
  <si>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та/або супутні послуги</t>
  </si>
  <si>
    <t>банку</t>
  </si>
  <si>
    <t>кредитного посередника
 (за наявності)</t>
  </si>
  <si>
    <t>за обслуговування кредитної заборгованості</t>
  </si>
  <si>
    <t>послуги нотаріуса</t>
  </si>
  <si>
    <t>послуги оцінювача</t>
  </si>
  <si>
    <t>послуги страховика</t>
  </si>
  <si>
    <t>Реальна річна процентна ставка, %</t>
  </si>
  <si>
    <t>Загальна вартість кредиту, грн</t>
  </si>
  <si>
    <t>Усього</t>
  </si>
  <si>
    <t>Х</t>
  </si>
  <si>
    <t>комісійний 
збір</t>
  </si>
  <si>
    <t>Умов кредитування</t>
  </si>
  <si>
    <t>Простий</t>
  </si>
  <si>
    <t>Кредит на товари Простий</t>
  </si>
  <si>
    <t>Кредит на авто Простий</t>
  </si>
  <si>
    <t>Мін.  Сума</t>
  </si>
  <si>
    <t>Макс. сума</t>
  </si>
  <si>
    <t>Ставка</t>
  </si>
  <si>
    <t>Щом. комісія</t>
  </si>
  <si>
    <t>Пільговий період_міс.</t>
  </si>
  <si>
    <t>сума</t>
  </si>
  <si>
    <t>Процентна ставка, %річних</t>
  </si>
  <si>
    <t>(від 10 000 до 500 000 грн.)</t>
  </si>
  <si>
    <t>(від 50 000 до 500 000 грн.)</t>
  </si>
  <si>
    <t>(від 2 000 до 100 000 грн.)</t>
  </si>
  <si>
    <t>Результати обрахунку</t>
  </si>
  <si>
    <t xml:space="preserve">
УВАГА! Результат обрахунку носить виключно інформаційний характер. Остаточне рішення щодо оформлення споживчого кредиту відповідно до конкретних умов кредитування визначається Банком індивідуально для кожного Клієнта, а детальні характеристики будуть зазначені в паспорті кредитного продукту на дату оформлення споживчого кредиту </t>
  </si>
  <si>
    <t>Сума кредиту за договором, грн.</t>
  </si>
  <si>
    <t xml:space="preserve">Одноразова комісія </t>
  </si>
  <si>
    <t>Щомісячна комісія</t>
  </si>
  <si>
    <t>Одноразова_%</t>
  </si>
  <si>
    <t>Одноразова_грн.</t>
  </si>
  <si>
    <t>одноразова умови</t>
  </si>
  <si>
    <t>8,99% + 299 грн.</t>
  </si>
  <si>
    <t>відсутня</t>
  </si>
  <si>
    <t>Реальна річна ставка, %</t>
  </si>
  <si>
    <t>Загальні витрати за кредитом, грн</t>
  </si>
  <si>
    <t>Сума платежу за кредитом, грн</t>
  </si>
  <si>
    <r>
      <t>Умови кредитування за продуктом:</t>
    </r>
    <r>
      <rPr>
        <b/>
        <sz val="12"/>
        <rFont val="Times New Roman"/>
        <family val="1"/>
        <charset val="204"/>
      </rPr>
      <t>*</t>
    </r>
  </si>
  <si>
    <t>Для отримання результатів розрахунку потрібно обрати продукт, відповідно до бажаних 
умов кредитування, та заповнити всі обов'язкові поля, відмічені "*"</t>
  </si>
  <si>
    <t>мін. Термін</t>
  </si>
  <si>
    <t>макс. термін</t>
  </si>
  <si>
    <t>термін для тексту</t>
  </si>
  <si>
    <t>(від 12 до 60 міс.)</t>
  </si>
  <si>
    <t>(від 12 до 24 міс.)</t>
  </si>
  <si>
    <t>Щоміс. Платіж без комісії</t>
  </si>
  <si>
    <t>з 1-го по 9-й місяць користування кредитом щомісіячна комісія - 0%</t>
  </si>
  <si>
    <t>інша плата за послуги кредитного посередника</t>
  </si>
  <si>
    <t>інші послуги банку</t>
  </si>
  <si>
    <t>інші послуги третіх осіб</t>
  </si>
  <si>
    <t>розрахунково-касове обслуговування*</t>
  </si>
  <si>
    <t>комісія за надання кредиту**</t>
  </si>
  <si>
    <t xml:space="preserve">*Під значенням “розрахунково-касове обслуговування” слід розуміти суму Щомісячної комісії Банку.
** Під значенням “комісія за надання кредиту” слід розуміти суму Одноразової комісії Банку.
*** Супровідні послуги третіх осіб, які Клієнт придбаває в межах договору про надання споживчого кредиту, а також порядок користування ними та відмови від них, не передбачені.
</t>
  </si>
  <si>
    <t>третіх осіб***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</si>
</sst>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rebuchet MS"/>
      <family val="2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4" fontId="0" fillId="0" borderId="0" xfId="0" applyNumberForma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0" applyNumberFormat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0" fillId="0" borderId="10" xfId="0" applyFill="1" applyBorder="1"/>
    <xf numFmtId="2" fontId="0" fillId="0" borderId="0" xfId="0" applyNumberFormat="1"/>
    <xf numFmtId="0" fontId="0" fillId="0" borderId="0" xfId="0" applyFill="1" applyBorder="1" applyAlignment="1"/>
    <xf numFmtId="0" fontId="4" fillId="0" borderId="0" xfId="0" applyFont="1" applyFill="1"/>
    <xf numFmtId="4" fontId="4" fillId="0" borderId="0" xfId="0" applyNumberFormat="1" applyFont="1" applyFill="1"/>
    <xf numFmtId="14" fontId="4" fillId="0" borderId="0" xfId="0" applyNumberFormat="1" applyFont="1" applyFill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14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4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10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left" vertical="center"/>
      <protection hidden="1"/>
    </xf>
    <xf numFmtId="10" fontId="7" fillId="5" borderId="1" xfId="1" applyNumberFormat="1" applyFont="1" applyFill="1" applyBorder="1" applyAlignment="1" applyProtection="1">
      <alignment horizontal="left"/>
      <protection hidden="1"/>
    </xf>
    <xf numFmtId="0" fontId="7" fillId="5" borderId="1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horizontal="left"/>
      <protection hidden="1"/>
    </xf>
    <xf numFmtId="0" fontId="7" fillId="0" borderId="9" xfId="1" applyNumberFormat="1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top" wrapText="1"/>
      <protection hidden="1"/>
    </xf>
    <xf numFmtId="0" fontId="7" fillId="4" borderId="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left" vertical="top" wrapText="1"/>
      <protection hidden="1"/>
    </xf>
    <xf numFmtId="0" fontId="9" fillId="2" borderId="1" xfId="0" applyFont="1" applyFill="1" applyBorder="1" applyAlignment="1" applyProtection="1">
      <alignment horizontal="center"/>
      <protection locked="0" hidden="1"/>
    </xf>
    <xf numFmtId="4" fontId="9" fillId="0" borderId="1" xfId="0" applyNumberFormat="1" applyFont="1" applyBorder="1" applyAlignment="1" applyProtection="1">
      <alignment horizontal="center"/>
      <protection locked="0" hidden="1"/>
    </xf>
    <xf numFmtId="0" fontId="11" fillId="6" borderId="0" xfId="0" applyFont="1" applyFill="1" applyBorder="1" applyAlignment="1">
      <alignment horizontal="left" wrapText="1"/>
    </xf>
    <xf numFmtId="0" fontId="7" fillId="5" borderId="1" xfId="0" applyFont="1" applyFill="1" applyBorder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0" fontId="7" fillId="6" borderId="0" xfId="0" applyFont="1" applyFill="1" applyBorder="1" applyAlignment="1">
      <alignment horizontal="center"/>
    </xf>
    <xf numFmtId="4" fontId="7" fillId="4" borderId="1" xfId="0" applyNumberFormat="1" applyFont="1" applyFill="1" applyBorder="1" applyAlignment="1" applyProtection="1">
      <alignment horizontal="left"/>
      <protection hidden="1"/>
    </xf>
    <xf numFmtId="10" fontId="7" fillId="4" borderId="1" xfId="1" applyNumberFormat="1" applyFont="1" applyFill="1" applyBorder="1" applyAlignment="1" applyProtection="1">
      <alignment horizontal="left"/>
      <protection hidden="1"/>
    </xf>
    <xf numFmtId="4" fontId="7" fillId="4" borderId="5" xfId="0" applyNumberFormat="1" applyFont="1" applyFill="1" applyBorder="1" applyAlignment="1" applyProtection="1">
      <alignment horizontal="left"/>
      <protection hidden="1"/>
    </xf>
    <xf numFmtId="0" fontId="7" fillId="4" borderId="6" xfId="0" applyFont="1" applyFill="1" applyBorder="1" applyAlignment="1" applyProtection="1">
      <alignment horizontal="left"/>
      <protection hidden="1"/>
    </xf>
    <xf numFmtId="0" fontId="7" fillId="4" borderId="7" xfId="0" applyFont="1" applyFill="1" applyBorder="1" applyAlignment="1" applyProtection="1">
      <alignment horizontal="left"/>
      <protection hidden="1"/>
    </xf>
    <xf numFmtId="0" fontId="3" fillId="0" borderId="1" xfId="0" applyFont="1" applyBorder="1" applyAlignment="1">
      <alignment horizontal="center" vertical="center" wrapText="1"/>
    </xf>
    <xf numFmtId="4" fontId="7" fillId="5" borderId="1" xfId="0" applyNumberFormat="1" applyFont="1" applyFill="1" applyBorder="1" applyAlignment="1" applyProtection="1">
      <alignment horizontal="left"/>
      <protection hidden="1"/>
    </xf>
    <xf numFmtId="14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335280</xdr:colOff>
      <xdr:row>0</xdr:row>
      <xdr:rowOff>68580</xdr:rowOff>
    </xdr:from>
    <xdr:to>
      <xdr:col>5</xdr:col>
      <xdr:colOff>746917</xdr:colOff>
      <xdr:row>0</xdr:row>
      <xdr:rowOff>533440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68580"/>
          <a:ext cx="1806097" cy="464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1"/>
  <sheetViews>
    <sheetView tabSelected="1" view="pageBreakPreview" topLeftCell="D1" zoomScaleNormal="100" zoomScaleSheetLayoutView="100" workbookViewId="0">
      <selection activeCell="L17" sqref="L17:V20"/>
    </sheetView>
  </sheetViews>
  <sheetFormatPr defaultRowHeight="15" outlineLevelCol="1" x14ac:dyDescent="0.25"/>
  <cols>
    <col min="1" max="2" width="9.85546875" style="14" hidden="1" customWidth="1" outlineLevel="1"/>
    <col min="3" max="3" width="5.28515625" style="14" hidden="1" customWidth="1" outlineLevel="1"/>
    <col min="4" max="4" width="5.28515625" customWidth="1" collapsed="1"/>
    <col min="5" max="5" width="15" customWidth="1"/>
    <col min="6" max="6" width="14" customWidth="1"/>
    <col min="7" max="7" width="17.140625" customWidth="1"/>
    <col min="8" max="8" width="13.42578125" customWidth="1"/>
    <col min="9" max="9" width="12.7109375" customWidth="1"/>
    <col min="10" max="10" width="13.5703125" customWidth="1"/>
    <col min="11" max="11" width="14.28515625" customWidth="1"/>
    <col min="12" max="12" width="9.7109375" customWidth="1"/>
    <col min="14" max="14" width="9.42578125" customWidth="1"/>
    <col min="15" max="15" width="14.28515625" customWidth="1"/>
    <col min="21" max="21" width="14.7109375" customWidth="1"/>
    <col min="22" max="22" width="2.7109375" hidden="1" customWidth="1" outlineLevel="1"/>
    <col min="23" max="23" width="8.85546875" hidden="1" customWidth="1" outlineLevel="1"/>
    <col min="24" max="24" width="8.42578125" hidden="1" customWidth="1" outlineLevel="1"/>
    <col min="25" max="25" width="10.140625" hidden="1" customWidth="1" outlineLevel="1"/>
    <col min="26" max="27" width="24.140625" hidden="1" customWidth="1" outlineLevel="1"/>
    <col min="28" max="28" width="15.85546875" hidden="1" customWidth="1" outlineLevel="1"/>
    <col min="29" max="29" width="12" hidden="1" customWidth="1" outlineLevel="1"/>
    <col min="30" max="30" width="8.85546875" hidden="1" customWidth="1" outlineLevel="1"/>
    <col min="31" max="31" width="12.28515625" hidden="1" customWidth="1" outlineLevel="1"/>
    <col min="32" max="32" width="13.7109375" hidden="1" customWidth="1" outlineLevel="1"/>
    <col min="33" max="33" width="16.140625" hidden="1" customWidth="1" outlineLevel="1"/>
    <col min="34" max="35" width="11.7109375" hidden="1" customWidth="1" outlineLevel="1"/>
    <col min="36" max="36" width="20.140625" hidden="1" customWidth="1" outlineLevel="1"/>
    <col min="37" max="43" width="8.85546875" hidden="1" customWidth="1" outlineLevel="1"/>
    <col min="44" max="44" width="8.85546875" customWidth="1" collapsed="1"/>
  </cols>
  <sheetData>
    <row r="1" spans="1:41" ht="44.45" customHeight="1" x14ac:dyDescent="0.3">
      <c r="A1" s="13"/>
      <c r="B1" s="13"/>
      <c r="C1" s="13"/>
      <c r="D1" s="13"/>
      <c r="E1" s="30"/>
      <c r="F1" s="30"/>
      <c r="G1" s="30"/>
      <c r="H1" s="58">
        <f ca="1">TODAY()</f>
        <v>45791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41" ht="14.45" customHeight="1" x14ac:dyDescent="0.25">
      <c r="A2" s="13"/>
      <c r="B2" s="13"/>
      <c r="C2" s="13"/>
      <c r="D2" s="37"/>
      <c r="E2" s="41" t="s">
        <v>47</v>
      </c>
      <c r="F2" s="41"/>
      <c r="G2" s="41"/>
      <c r="H2" s="41"/>
      <c r="I2" s="41"/>
      <c r="J2" s="41"/>
      <c r="K2" s="41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Z2" s="6" t="s">
        <v>19</v>
      </c>
      <c r="AA2" s="6" t="s">
        <v>28</v>
      </c>
      <c r="AB2" s="7" t="s">
        <v>23</v>
      </c>
      <c r="AC2" s="7" t="s">
        <v>24</v>
      </c>
      <c r="AD2" s="6" t="s">
        <v>25</v>
      </c>
      <c r="AE2" s="6" t="s">
        <v>26</v>
      </c>
      <c r="AF2" s="6" t="s">
        <v>38</v>
      </c>
      <c r="AG2" s="6" t="s">
        <v>39</v>
      </c>
      <c r="AH2" s="6" t="s">
        <v>40</v>
      </c>
      <c r="AI2" s="6" t="s">
        <v>27</v>
      </c>
      <c r="AJ2" s="6" t="s">
        <v>27</v>
      </c>
      <c r="AK2" s="6" t="s">
        <v>27</v>
      </c>
      <c r="AL2" s="11" t="s">
        <v>48</v>
      </c>
      <c r="AM2" s="11" t="s">
        <v>49</v>
      </c>
      <c r="AN2" s="11" t="s">
        <v>50</v>
      </c>
      <c r="AO2" s="11" t="s">
        <v>53</v>
      </c>
    </row>
    <row r="3" spans="1:41" ht="18" customHeight="1" x14ac:dyDescent="0.25">
      <c r="A3" s="13"/>
      <c r="B3" s="13"/>
      <c r="C3" s="13"/>
      <c r="D3" s="37"/>
      <c r="E3" s="41"/>
      <c r="F3" s="41"/>
      <c r="G3" s="41"/>
      <c r="H3" s="41"/>
      <c r="I3" s="41"/>
      <c r="J3" s="41"/>
      <c r="K3" s="41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Z3" s="6" t="s">
        <v>20</v>
      </c>
      <c r="AA3" s="6" t="s">
        <v>30</v>
      </c>
      <c r="AB3" s="7">
        <v>9999.99</v>
      </c>
      <c r="AC3" s="7">
        <v>500000.01</v>
      </c>
      <c r="AD3" s="8">
        <v>1E-4</v>
      </c>
      <c r="AE3" s="8">
        <v>1.9900000000000001E-2</v>
      </c>
      <c r="AF3" s="6">
        <v>0</v>
      </c>
      <c r="AG3" s="10">
        <v>0</v>
      </c>
      <c r="AH3" s="6" t="s">
        <v>42</v>
      </c>
      <c r="AI3" s="6"/>
      <c r="AJ3" s="6" t="str">
        <f>" "</f>
        <v xml:space="preserve"> </v>
      </c>
      <c r="AK3" s="6" t="str">
        <f>" "</f>
        <v xml:space="preserve"> </v>
      </c>
      <c r="AL3">
        <v>11</v>
      </c>
      <c r="AM3">
        <v>61</v>
      </c>
      <c r="AN3" t="s">
        <v>51</v>
      </c>
    </row>
    <row r="4" spans="1:41" x14ac:dyDescent="0.25">
      <c r="A4" s="13"/>
      <c r="B4" s="13"/>
      <c r="C4" s="13"/>
      <c r="D4" s="37"/>
      <c r="E4" s="38"/>
      <c r="F4" s="38"/>
      <c r="G4" s="38"/>
      <c r="H4" s="38"/>
      <c r="I4" s="38"/>
      <c r="J4" s="38"/>
      <c r="K4" s="38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Z4" s="6" t="s">
        <v>22</v>
      </c>
      <c r="AA4" s="6" t="s">
        <v>31</v>
      </c>
      <c r="AB4" s="7">
        <v>49999.99</v>
      </c>
      <c r="AC4" s="7">
        <v>500000.01</v>
      </c>
      <c r="AD4" s="8">
        <v>0.28989999999999999</v>
      </c>
      <c r="AE4" s="6">
        <v>0</v>
      </c>
      <c r="AF4" s="8">
        <v>2.9899999999999999E-2</v>
      </c>
      <c r="AG4" s="10">
        <v>0</v>
      </c>
      <c r="AH4" s="8">
        <v>2.9899999999999999E-2</v>
      </c>
      <c r="AI4" s="8"/>
      <c r="AJ4" s="6" t="str">
        <f>" "</f>
        <v xml:space="preserve"> </v>
      </c>
      <c r="AK4" s="6" t="str">
        <f>" "</f>
        <v xml:space="preserve"> </v>
      </c>
      <c r="AL4">
        <v>11</v>
      </c>
      <c r="AM4">
        <v>61</v>
      </c>
      <c r="AN4" t="s">
        <v>51</v>
      </c>
    </row>
    <row r="5" spans="1:41" ht="21" customHeight="1" x14ac:dyDescent="0.25">
      <c r="A5" s="13"/>
      <c r="B5" s="13"/>
      <c r="C5" s="13"/>
      <c r="D5" s="37"/>
      <c r="E5" s="29" t="s">
        <v>46</v>
      </c>
      <c r="F5" s="29"/>
      <c r="G5" s="29"/>
      <c r="H5" s="29"/>
      <c r="I5" s="45"/>
      <c r="J5" s="45"/>
      <c r="K5" s="45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Z5" s="6" t="s">
        <v>21</v>
      </c>
      <c r="AA5" s="6" t="s">
        <v>32</v>
      </c>
      <c r="AB5" s="7">
        <v>1999.99</v>
      </c>
      <c r="AC5" s="7">
        <v>100000.01</v>
      </c>
      <c r="AD5" s="8">
        <v>1E-4</v>
      </c>
      <c r="AE5" s="8">
        <v>1.9900000000000001E-2</v>
      </c>
      <c r="AF5" s="8">
        <v>8.9899999999999994E-2</v>
      </c>
      <c r="AG5" s="10">
        <v>299</v>
      </c>
      <c r="AH5" s="8" t="s">
        <v>41</v>
      </c>
      <c r="AI5" s="10">
        <v>9</v>
      </c>
      <c r="AJ5" s="9" t="s">
        <v>54</v>
      </c>
      <c r="AK5" t="e">
        <f>"з 1-го по 9-й місяць користування кредитом щомісячний платіж - "&amp;TEXT(AO5,"# ##,#0")&amp;" грн."</f>
        <v>#VALUE!</v>
      </c>
      <c r="AL5">
        <v>11</v>
      </c>
      <c r="AM5">
        <v>25</v>
      </c>
      <c r="AN5" t="s">
        <v>52</v>
      </c>
      <c r="AO5" s="12" t="e">
        <f>ROUND(PMT(I14/12,I9,I12)*-1,2)</f>
        <v>#VALUE!</v>
      </c>
    </row>
    <row r="6" spans="1:41" ht="6.6" customHeight="1" x14ac:dyDescent="0.25">
      <c r="A6" s="13"/>
      <c r="B6" s="13"/>
      <c r="C6" s="13"/>
      <c r="D6" s="37"/>
      <c r="E6" s="39"/>
      <c r="F6" s="39"/>
      <c r="G6" s="39"/>
      <c r="H6" s="39"/>
      <c r="I6" s="39"/>
      <c r="J6" s="39"/>
      <c r="K6" s="39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41" ht="16.899999999999999" customHeight="1" x14ac:dyDescent="0.25">
      <c r="A7" s="13"/>
      <c r="B7" s="13"/>
      <c r="C7" s="13"/>
      <c r="D7" s="37"/>
      <c r="E7" s="44" t="str">
        <f>"Cума кредиту на руки* "&amp;IFERROR(VLOOKUP(I5,Z2:AA16,2,0)," ")</f>
        <v xml:space="preserve">Cума кредиту на руки*  </v>
      </c>
      <c r="F7" s="44"/>
      <c r="G7" s="44"/>
      <c r="H7" s="44"/>
      <c r="I7" s="46"/>
      <c r="J7" s="46"/>
      <c r="K7" s="46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41" ht="8.4499999999999993" customHeight="1" x14ac:dyDescent="0.25">
      <c r="A8" s="13"/>
      <c r="B8" s="13"/>
      <c r="C8" s="13"/>
      <c r="D8" s="37"/>
      <c r="E8" s="40"/>
      <c r="F8" s="40"/>
      <c r="G8" s="40"/>
      <c r="H8" s="40"/>
      <c r="I8" s="40"/>
      <c r="J8" s="40"/>
      <c r="K8" s="40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41" ht="18.600000000000001" customHeight="1" x14ac:dyDescent="0.25">
      <c r="A9" s="13"/>
      <c r="B9" s="13"/>
      <c r="C9" s="13"/>
      <c r="D9" s="37"/>
      <c r="E9" s="48" t="str">
        <f>"Термін кредитування* "&amp;IFERROR(VLOOKUP(I5,Z2:AN13,15,0)," ")</f>
        <v xml:space="preserve">Термін кредитування*  </v>
      </c>
      <c r="F9" s="48"/>
      <c r="G9" s="48"/>
      <c r="H9" s="48"/>
      <c r="I9" s="49"/>
      <c r="J9" s="49"/>
      <c r="K9" s="49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41" ht="15.75" x14ac:dyDescent="0.25">
      <c r="A10" s="13"/>
      <c r="B10" s="13"/>
      <c r="C10" s="13"/>
      <c r="D10" s="37"/>
      <c r="E10" s="50" t="s">
        <v>33</v>
      </c>
      <c r="F10" s="50"/>
      <c r="G10" s="50"/>
      <c r="H10" s="50"/>
      <c r="I10" s="50"/>
      <c r="J10" s="50"/>
      <c r="K10" s="50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41" ht="46.15" customHeight="1" x14ac:dyDescent="0.25">
      <c r="A11" s="13"/>
      <c r="B11" s="13"/>
      <c r="C11" s="13"/>
      <c r="D11" s="37"/>
      <c r="E11" s="47" t="s">
        <v>34</v>
      </c>
      <c r="F11" s="47"/>
      <c r="G11" s="47"/>
      <c r="H11" s="47"/>
      <c r="I11" s="47"/>
      <c r="J11" s="47"/>
      <c r="K11" s="47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41" ht="15.75" x14ac:dyDescent="0.25">
      <c r="A12" s="13"/>
      <c r="B12" s="13"/>
      <c r="C12" s="13"/>
      <c r="D12" s="37"/>
      <c r="E12" s="29" t="s">
        <v>35</v>
      </c>
      <c r="F12" s="29"/>
      <c r="G12" s="29"/>
      <c r="H12" s="29"/>
      <c r="I12" s="57" t="str">
        <f>IF(I7*1=0," ",ROUND(I7*(1+VLOOKUP(I5,Z2:AG15,7,0))+VLOOKUP(I5,Z2:AG15,8,0),2))</f>
        <v xml:space="preserve"> </v>
      </c>
      <c r="J12" s="57"/>
      <c r="K12" s="57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41" ht="18.600000000000001" customHeight="1" x14ac:dyDescent="0.25">
      <c r="A13" s="13"/>
      <c r="B13" s="13"/>
      <c r="C13" s="13"/>
      <c r="D13" s="37"/>
      <c r="E13" s="29" t="s">
        <v>36</v>
      </c>
      <c r="F13" s="29"/>
      <c r="G13" s="29"/>
      <c r="H13" s="29"/>
      <c r="I13" s="28" t="str">
        <f>IFERROR(VLOOKUP(I5,Z2:AH5,9,0)," ")</f>
        <v xml:space="preserve"> </v>
      </c>
      <c r="J13" s="28"/>
      <c r="K13" s="28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41" ht="19.149999999999999" customHeight="1" x14ac:dyDescent="0.25">
      <c r="A14" s="13"/>
      <c r="B14" s="13"/>
      <c r="C14" s="13"/>
      <c r="D14" s="37"/>
      <c r="E14" s="29" t="s">
        <v>29</v>
      </c>
      <c r="F14" s="29"/>
      <c r="G14" s="29"/>
      <c r="H14" s="29"/>
      <c r="I14" s="28" t="str">
        <f>IFERROR(VLOOKUP(I5,Z2:AD5,5,0)," ")</f>
        <v xml:space="preserve"> </v>
      </c>
      <c r="J14" s="28"/>
      <c r="K14" s="28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spans="1:41" ht="18" customHeight="1" x14ac:dyDescent="0.25">
      <c r="A15" s="13"/>
      <c r="B15" s="13"/>
      <c r="C15" s="13"/>
      <c r="D15" s="37"/>
      <c r="E15" s="29" t="s">
        <v>37</v>
      </c>
      <c r="F15" s="29"/>
      <c r="G15" s="29"/>
      <c r="H15" s="29"/>
      <c r="I15" s="28" t="str">
        <f>IFERROR(VLOOKUP(I5,Z2:AE5,6,0)," ")</f>
        <v xml:space="preserve"> </v>
      </c>
      <c r="J15" s="28"/>
      <c r="K15" s="28"/>
      <c r="L15" s="34" t="str">
        <f>IFERROR(IF(I5*1=0," ",VLOOKUP(I5,Z2:AJ15,11,0)),VLOOKUP(I5,Z2:AJ15,11,0))</f>
        <v xml:space="preserve"> 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41" ht="25.15" customHeight="1" x14ac:dyDescent="0.25">
      <c r="A16" s="13"/>
      <c r="B16" s="13"/>
      <c r="C16" s="13"/>
      <c r="D16" s="37"/>
      <c r="E16" s="42" t="s">
        <v>45</v>
      </c>
      <c r="F16" s="42"/>
      <c r="G16" s="42"/>
      <c r="H16" s="42"/>
      <c r="I16" s="51" t="str">
        <f>IFERROR(ROUND(PMT(I14/12,I9,I12)*-1+I12*I15,2)," ")</f>
        <v xml:space="preserve"> </v>
      </c>
      <c r="J16" s="51"/>
      <c r="K16" s="51"/>
      <c r="L16" s="35" t="str">
        <f>IFERROR(IF(I16*1=0," ",VLOOKUP(I5,Z2:AK13,12,0))," ")</f>
        <v xml:space="preserve"> 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5" ht="21.6" customHeight="1" x14ac:dyDescent="0.25">
      <c r="A17" s="13"/>
      <c r="B17" s="13"/>
      <c r="C17" s="13"/>
      <c r="D17" s="37"/>
      <c r="E17" s="27" t="s">
        <v>43</v>
      </c>
      <c r="F17" s="27"/>
      <c r="G17" s="27"/>
      <c r="H17" s="27"/>
      <c r="I17" s="52" t="str">
        <f ca="1">IFERROR(IF(I16=0," ",T87)," ")</f>
        <v xml:space="preserve"> </v>
      </c>
      <c r="J17" s="52"/>
      <c r="K17" s="52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spans="1:25" ht="18.600000000000001" customHeight="1" x14ac:dyDescent="0.25">
      <c r="A18" s="13"/>
      <c r="B18" s="13"/>
      <c r="C18" s="13"/>
      <c r="D18" s="37"/>
      <c r="E18" s="27" t="s">
        <v>44</v>
      </c>
      <c r="F18" s="27"/>
      <c r="G18" s="27"/>
      <c r="H18" s="27"/>
      <c r="I18" s="53" t="str">
        <f>IFERROR(IF(I16*1=0," ",I87+K87+L87)," ")</f>
        <v xml:space="preserve"> </v>
      </c>
      <c r="J18" s="54"/>
      <c r="K18" s="55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5" ht="19.899999999999999" customHeight="1" x14ac:dyDescent="0.25">
      <c r="A19" s="13"/>
      <c r="B19" s="13"/>
      <c r="C19" s="13"/>
      <c r="D19" s="37"/>
      <c r="E19" s="27" t="s">
        <v>15</v>
      </c>
      <c r="F19" s="27"/>
      <c r="G19" s="27"/>
      <c r="H19" s="27"/>
      <c r="I19" s="53" t="str">
        <f>IFERROR(IF(U87&gt;0,U87," ")," ")</f>
        <v xml:space="preserve"> </v>
      </c>
      <c r="J19" s="54"/>
      <c r="K19" s="55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5" ht="15.75" x14ac:dyDescent="0.25">
      <c r="A20" s="13"/>
      <c r="B20" s="13"/>
      <c r="C20" s="13"/>
      <c r="D20" s="30"/>
      <c r="E20" s="36"/>
      <c r="F20" s="36"/>
      <c r="G20" s="36"/>
      <c r="H20" s="36"/>
      <c r="I20" s="36"/>
      <c r="J20" s="36"/>
      <c r="K20" s="36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5" x14ac:dyDescent="0.25">
      <c r="D21" s="63" t="s">
        <v>0</v>
      </c>
      <c r="E21" s="63" t="s">
        <v>1</v>
      </c>
      <c r="F21" s="63" t="s">
        <v>2</v>
      </c>
      <c r="G21" s="62" t="s">
        <v>3</v>
      </c>
      <c r="H21" s="43" t="s">
        <v>4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62" t="s">
        <v>14</v>
      </c>
      <c r="U21" s="62" t="s">
        <v>15</v>
      </c>
      <c r="V21" s="4"/>
    </row>
    <row r="22" spans="1:25" ht="36.6" customHeight="1" x14ac:dyDescent="0.25">
      <c r="D22" s="63"/>
      <c r="E22" s="63"/>
      <c r="F22" s="63"/>
      <c r="G22" s="62"/>
      <c r="H22" s="62" t="s">
        <v>5</v>
      </c>
      <c r="I22" s="62" t="s">
        <v>6</v>
      </c>
      <c r="J22" s="43" t="s">
        <v>7</v>
      </c>
      <c r="K22" s="43"/>
      <c r="L22" s="43"/>
      <c r="M22" s="43"/>
      <c r="N22" s="43"/>
      <c r="O22" s="43"/>
      <c r="P22" s="43"/>
      <c r="Q22" s="43"/>
      <c r="R22" s="43"/>
      <c r="S22" s="43"/>
      <c r="T22" s="62"/>
      <c r="U22" s="62"/>
      <c r="V22" s="4"/>
      <c r="Y22" s="1"/>
    </row>
    <row r="23" spans="1:25" ht="30.6" customHeight="1" x14ac:dyDescent="0.25">
      <c r="D23" s="63"/>
      <c r="E23" s="63"/>
      <c r="F23" s="63"/>
      <c r="G23" s="62"/>
      <c r="H23" s="62"/>
      <c r="I23" s="62"/>
      <c r="J23" s="43" t="s">
        <v>8</v>
      </c>
      <c r="K23" s="43"/>
      <c r="L23" s="43"/>
      <c r="M23" s="43"/>
      <c r="N23" s="56" t="s">
        <v>9</v>
      </c>
      <c r="O23" s="43"/>
      <c r="P23" s="43" t="s">
        <v>61</v>
      </c>
      <c r="Q23" s="43"/>
      <c r="R23" s="43"/>
      <c r="S23" s="43"/>
      <c r="T23" s="62"/>
      <c r="U23" s="62"/>
      <c r="V23" s="4"/>
      <c r="Y23" s="1"/>
    </row>
    <row r="24" spans="1:25" ht="51" x14ac:dyDescent="0.25">
      <c r="D24" s="63"/>
      <c r="E24" s="63"/>
      <c r="F24" s="63"/>
      <c r="G24" s="62"/>
      <c r="H24" s="62"/>
      <c r="I24" s="62"/>
      <c r="J24" s="3" t="s">
        <v>10</v>
      </c>
      <c r="K24" s="3" t="s">
        <v>58</v>
      </c>
      <c r="L24" s="3" t="s">
        <v>59</v>
      </c>
      <c r="M24" s="3" t="s">
        <v>56</v>
      </c>
      <c r="N24" s="3" t="s">
        <v>18</v>
      </c>
      <c r="O24" s="3" t="s">
        <v>55</v>
      </c>
      <c r="P24" s="3" t="s">
        <v>11</v>
      </c>
      <c r="Q24" s="3" t="s">
        <v>12</v>
      </c>
      <c r="R24" s="3" t="s">
        <v>13</v>
      </c>
      <c r="S24" s="3" t="s">
        <v>57</v>
      </c>
      <c r="T24" s="62"/>
      <c r="U24" s="62"/>
      <c r="V24" s="4"/>
    </row>
    <row r="25" spans="1:25" x14ac:dyDescent="0.25">
      <c r="D25" s="17">
        <v>1</v>
      </c>
      <c r="E25" s="17">
        <v>2</v>
      </c>
      <c r="F25" s="17">
        <v>3</v>
      </c>
      <c r="G25" s="17">
        <v>4</v>
      </c>
      <c r="H25" s="17">
        <v>5</v>
      </c>
      <c r="I25" s="17">
        <v>6</v>
      </c>
      <c r="J25" s="17">
        <v>7</v>
      </c>
      <c r="K25" s="17">
        <v>8</v>
      </c>
      <c r="L25" s="17">
        <v>9</v>
      </c>
      <c r="M25" s="17">
        <v>10</v>
      </c>
      <c r="N25" s="17">
        <v>11</v>
      </c>
      <c r="O25" s="17">
        <v>12</v>
      </c>
      <c r="P25" s="17">
        <v>13</v>
      </c>
      <c r="Q25" s="17">
        <v>14</v>
      </c>
      <c r="R25" s="17">
        <v>15</v>
      </c>
      <c r="S25" s="17">
        <v>16</v>
      </c>
      <c r="T25" s="17">
        <v>17</v>
      </c>
      <c r="U25" s="17">
        <v>18</v>
      </c>
      <c r="V25" s="4"/>
    </row>
    <row r="26" spans="1:25" x14ac:dyDescent="0.25">
      <c r="A26" s="15" t="str">
        <f>H26</f>
        <v xml:space="preserve"> </v>
      </c>
      <c r="B26" s="15">
        <f>IFERROR(G26*1,0)</f>
        <v>0</v>
      </c>
      <c r="C26" s="16">
        <f ca="1">E26</f>
        <v>45791</v>
      </c>
      <c r="D26" s="17">
        <v>1</v>
      </c>
      <c r="E26" s="18">
        <f ca="1">H1</f>
        <v>45791</v>
      </c>
      <c r="F26" s="19" t="s">
        <v>17</v>
      </c>
      <c r="G26" s="20">
        <f>I7*-1</f>
        <v>0</v>
      </c>
      <c r="H26" s="20" t="str">
        <f>IFERROR(I12," ")</f>
        <v xml:space="preserve"> </v>
      </c>
      <c r="I26" s="17" t="s">
        <v>17</v>
      </c>
      <c r="J26" s="21">
        <v>0</v>
      </c>
      <c r="K26" s="21">
        <v>0</v>
      </c>
      <c r="L26" s="22" t="str">
        <f>IFERROR(G26+H26," ")</f>
        <v xml:space="preserve"> 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17" t="s">
        <v>17</v>
      </c>
      <c r="U26" s="17" t="s">
        <v>17</v>
      </c>
      <c r="V26" s="4"/>
    </row>
    <row r="27" spans="1:25" x14ac:dyDescent="0.25">
      <c r="A27" s="15" t="str">
        <f>IFERROR(A26-H27," ")</f>
        <v xml:space="preserve"> </v>
      </c>
      <c r="B27" s="15">
        <f t="shared" ref="B27:B86" si="0">IFERROR(G27*1,0)</f>
        <v>0</v>
      </c>
      <c r="C27" s="16">
        <f ca="1">IFERROR(IF(E27*1&gt;0,E27),DATE(YEAR(C26),MONTH(C26)+1,10))</f>
        <v>45818</v>
      </c>
      <c r="D27" s="17">
        <v>2</v>
      </c>
      <c r="E27" s="18" t="str">
        <f>IF(I9*1=0," ",DATE(YEAR(E26),MONTH(E26)+1,10))</f>
        <v xml:space="preserve"> </v>
      </c>
      <c r="F27" s="17" t="str">
        <f ca="1">IFERROR(DATE(YEAR(E27),MONTH(E27),1)-E26," ")</f>
        <v xml:space="preserve"> </v>
      </c>
      <c r="G27" s="21" t="str">
        <f>IFERROR(H27+I27+K27," ")</f>
        <v xml:space="preserve"> </v>
      </c>
      <c r="H27" s="22" t="str">
        <f>IF(D27-1&gt;$I$9," ",IF(D27-1=$I$9,A26,IF(D27-1&lt;VLOOKUP($I$5,$Z$2:$AI$14,10,0),VLOOKUP($I$5,$Z$2:$AO$14,16,0)-I27-K27,$I$16-I27-K27)))</f>
        <v xml:space="preserve"> </v>
      </c>
      <c r="I27" s="21" t="str">
        <f>IF(D27-1&gt;$I$9," ",ROUND(A26*$I$14/(DATE(YEAR(E27)+1,1,1)-DATE(YEAR(E27),1,1))*F27,2))</f>
        <v xml:space="preserve"> </v>
      </c>
      <c r="J27" s="21" t="str">
        <f>IF(D27-1&gt;$I$9," ",0)</f>
        <v xml:space="preserve"> </v>
      </c>
      <c r="K27" s="22" t="str">
        <f>IF(D27-1&gt;$I$9," ",IF(D27-1&lt;VLOOKUP($I$5,$Z$2:$AI$14,10,0),0,ROUND($I$12*$I$15,2)))</f>
        <v xml:space="preserve"> </v>
      </c>
      <c r="L27" s="22" t="str">
        <f>IF(D27-1&gt;$I$9," ",0)</f>
        <v xml:space="preserve"> </v>
      </c>
      <c r="M27" s="22" t="str">
        <f>IF(D27-1&gt;$I$9," ",0)</f>
        <v xml:space="preserve"> </v>
      </c>
      <c r="N27" s="22" t="str">
        <f>IF(D27-1&gt;$I$9," ",0)</f>
        <v xml:space="preserve"> </v>
      </c>
      <c r="O27" s="22" t="str">
        <f>IF(D27-1&gt;$I$9," ",0)</f>
        <v xml:space="preserve"> </v>
      </c>
      <c r="P27" s="22" t="str">
        <f>IF(D27-1&gt;$I$9," ",0)</f>
        <v xml:space="preserve"> </v>
      </c>
      <c r="Q27" s="22" t="str">
        <f>IF(D27-1&gt;$I$9," ",0)</f>
        <v xml:space="preserve"> </v>
      </c>
      <c r="R27" s="22" t="str">
        <f>IF(D27-1&gt;$I$9," ",0)</f>
        <v xml:space="preserve"> </v>
      </c>
      <c r="S27" s="22" t="str">
        <f>IF(D27-1&gt;$I$9," ",0)</f>
        <v xml:space="preserve"> </v>
      </c>
      <c r="T27" s="17" t="s">
        <v>17</v>
      </c>
      <c r="U27" s="17" t="s">
        <v>17</v>
      </c>
      <c r="V27" s="4"/>
    </row>
    <row r="28" spans="1:25" x14ac:dyDescent="0.25">
      <c r="A28" s="15" t="str">
        <f t="shared" ref="A28:A86" si="1">IFERROR(A27-H28," ")</f>
        <v xml:space="preserve"> </v>
      </c>
      <c r="B28" s="15">
        <f t="shared" si="0"/>
        <v>0</v>
      </c>
      <c r="C28" s="16">
        <f t="shared" ref="C28:C86" ca="1" si="2">IFERROR(IF(E28*1&gt;0,E28),DATE(YEAR(C27),MONTH(C27)+1,10))</f>
        <v>45848</v>
      </c>
      <c r="D28" s="17">
        <v>3</v>
      </c>
      <c r="E28" s="18" t="str">
        <f>IF(D28-1&lt;$I$9,DATE(YEAR(E27),MONTH(E27)+1,10),IF(D28-1=$I$9,DATE(YEAR(E27),MONTH(E27)+1,DAY($H$1)),IF(D28-1&gt;$I$9," ")))</f>
        <v xml:space="preserve"> </v>
      </c>
      <c r="F28" s="17" t="str">
        <f>IF(D28-1&lt;$I$9,DATE(YEAR(E28),MONTH(E28),1)-DATE(YEAR(E27),MONTH(E27),1),IF(D28-1=$I$9,E28-DATE(YEAR(E27),MONTH(E27),1),IF(D28-1&gt;$I$9," ")))</f>
        <v xml:space="preserve"> </v>
      </c>
      <c r="G28" s="21" t="str">
        <f>IF(D28-1&gt;$I$9," ",H28+I28+K28)</f>
        <v xml:space="preserve"> </v>
      </c>
      <c r="H28" s="22" t="str">
        <f t="shared" ref="H28:H86" si="3">IF(D28-1&gt;$I$9," ",IF(D28-1=$I$9,A27,IF(D28-1&lt;VLOOKUP($I$5,$Z$2:$AI$14,10,0),VLOOKUP($I$5,$Z$2:$AO$14,16,0)-I28-K28,$I$16-I28-K28)))</f>
        <v xml:space="preserve"> </v>
      </c>
      <c r="I28" s="21" t="str">
        <f>IF(D28-1&gt;$I$9," ",ROUND(A26*$I$14/(DATE(YEAR(E28)+1,1,1)-DATE(YEAR(E28),1,1))*(DAY(E27)-1)+A27*$I$14/(DATE(YEAR(E28)+1,1,1)-DATE(YEAR(E28),1,1))*(F28-(DAY(E27)-1)),2))</f>
        <v xml:space="preserve"> </v>
      </c>
      <c r="J28" s="21" t="str">
        <f t="shared" ref="J28:J86" si="4">IF(D28-1&gt;$I$9," ",0)</f>
        <v xml:space="preserve"> </v>
      </c>
      <c r="K28" s="22" t="str">
        <f t="shared" ref="K28:K86" si="5">IF(D28-1&gt;$I$9," ",IF(D28-1&lt;VLOOKUP($I$5,$Z$2:$AI$14,10,0),0,ROUND($I$12*$I$15,2)))</f>
        <v xml:space="preserve"> </v>
      </c>
      <c r="L28" s="22" t="str">
        <f t="shared" ref="L28:L86" si="6">IF(D28-1&gt;$I$9," ",0)</f>
        <v xml:space="preserve"> </v>
      </c>
      <c r="M28" s="22" t="str">
        <f t="shared" ref="M28:M86" si="7">IF(D28-1&gt;$I$9," ",0)</f>
        <v xml:space="preserve"> </v>
      </c>
      <c r="N28" s="22" t="str">
        <f t="shared" ref="N28:N86" si="8">IF(D28-1&gt;$I$9," ",0)</f>
        <v xml:space="preserve"> </v>
      </c>
      <c r="O28" s="22" t="str">
        <f t="shared" ref="O28:O86" si="9">IF(D28-1&gt;$I$9," ",0)</f>
        <v xml:space="preserve"> </v>
      </c>
      <c r="P28" s="22" t="str">
        <f t="shared" ref="P28:P86" si="10">IF(D28-1&gt;$I$9," ",0)</f>
        <v xml:space="preserve"> </v>
      </c>
      <c r="Q28" s="22" t="str">
        <f t="shared" ref="Q28:Q86" si="11">IF(D28-1&gt;$I$9," ",0)</f>
        <v xml:space="preserve"> </v>
      </c>
      <c r="R28" s="22" t="str">
        <f t="shared" ref="R28:R86" si="12">IF(D28-1&gt;$I$9," ",0)</f>
        <v xml:space="preserve"> </v>
      </c>
      <c r="S28" s="22" t="str">
        <f t="shared" ref="S28:S86" si="13">IF(D28-1&gt;$I$9," ",0)</f>
        <v xml:space="preserve"> </v>
      </c>
      <c r="T28" s="17" t="s">
        <v>17</v>
      </c>
      <c r="U28" s="17" t="s">
        <v>17</v>
      </c>
      <c r="V28" s="4"/>
    </row>
    <row r="29" spans="1:25" x14ac:dyDescent="0.25">
      <c r="A29" s="15" t="str">
        <f t="shared" si="1"/>
        <v xml:space="preserve"> </v>
      </c>
      <c r="B29" s="15">
        <f t="shared" si="0"/>
        <v>0</v>
      </c>
      <c r="C29" s="16">
        <f t="shared" ca="1" si="2"/>
        <v>45879</v>
      </c>
      <c r="D29" s="17">
        <v>4</v>
      </c>
      <c r="E29" s="18" t="str">
        <f t="shared" ref="E29:E86" si="14">IF(D29-1&lt;$I$9,DATE(YEAR(E28),MONTH(E28)+1,10),IF(D29-1=$I$9,DATE(YEAR(E28),MONTH(E28)+1,DAY($H$1)),IF(D29-1&gt;$I$9," ")))</f>
        <v xml:space="preserve"> </v>
      </c>
      <c r="F29" s="17" t="str">
        <f t="shared" ref="F29:F86" si="15">IF(D29-1&lt;$I$9,DATE(YEAR(E29),MONTH(E29),1)-DATE(YEAR(E28),MONTH(E28),1),IF(D29-1=$I$9,E29-DATE(YEAR(E28),MONTH(E28),1),IF(D29-1&gt;$I$9," ")))</f>
        <v xml:space="preserve"> </v>
      </c>
      <c r="G29" s="21" t="str">
        <f t="shared" ref="G29:G86" si="16">IF(D29-1&gt;$I$9," ",H29+I29+K29)</f>
        <v xml:space="preserve"> </v>
      </c>
      <c r="H29" s="22" t="str">
        <f t="shared" si="3"/>
        <v xml:space="preserve"> </v>
      </c>
      <c r="I29" s="21" t="str">
        <f t="shared" ref="I29:I86" si="17">IF(D29-1&gt;$I$9," ",ROUND(A27*$I$14/(DATE(YEAR(E29)+1,1,1)-DATE(YEAR(E29),1,1))*(DAY(E28)-1)+A28*$I$14/(DATE(YEAR(E29)+1,1,1)-DATE(YEAR(E29),1,1))*(F29-(DAY(E28)-1)),2))</f>
        <v xml:space="preserve"> </v>
      </c>
      <c r="J29" s="21" t="str">
        <f t="shared" si="4"/>
        <v xml:space="preserve"> </v>
      </c>
      <c r="K29" s="22" t="str">
        <f t="shared" si="5"/>
        <v xml:space="preserve"> </v>
      </c>
      <c r="L29" s="22" t="str">
        <f t="shared" si="6"/>
        <v xml:space="preserve"> </v>
      </c>
      <c r="M29" s="22" t="str">
        <f t="shared" si="7"/>
        <v xml:space="preserve"> </v>
      </c>
      <c r="N29" s="22" t="str">
        <f t="shared" si="8"/>
        <v xml:space="preserve"> </v>
      </c>
      <c r="O29" s="22" t="str">
        <f t="shared" si="9"/>
        <v xml:space="preserve"> </v>
      </c>
      <c r="P29" s="22" t="str">
        <f t="shared" si="10"/>
        <v xml:space="preserve"> </v>
      </c>
      <c r="Q29" s="22" t="str">
        <f t="shared" si="11"/>
        <v xml:space="preserve"> </v>
      </c>
      <c r="R29" s="22" t="str">
        <f t="shared" si="12"/>
        <v xml:space="preserve"> </v>
      </c>
      <c r="S29" s="22" t="str">
        <f t="shared" si="13"/>
        <v xml:space="preserve"> </v>
      </c>
      <c r="T29" s="17" t="s">
        <v>17</v>
      </c>
      <c r="U29" s="17" t="s">
        <v>17</v>
      </c>
      <c r="V29" s="4"/>
    </row>
    <row r="30" spans="1:25" x14ac:dyDescent="0.25">
      <c r="A30" s="15" t="str">
        <f t="shared" si="1"/>
        <v xml:space="preserve"> </v>
      </c>
      <c r="B30" s="15">
        <f t="shared" si="0"/>
        <v>0</v>
      </c>
      <c r="C30" s="16">
        <f t="shared" ca="1" si="2"/>
        <v>45910</v>
      </c>
      <c r="D30" s="17">
        <v>5</v>
      </c>
      <c r="E30" s="18" t="str">
        <f t="shared" si="14"/>
        <v xml:space="preserve"> </v>
      </c>
      <c r="F30" s="17" t="str">
        <f t="shared" si="15"/>
        <v xml:space="preserve"> </v>
      </c>
      <c r="G30" s="21" t="str">
        <f t="shared" si="16"/>
        <v xml:space="preserve"> </v>
      </c>
      <c r="H30" s="22" t="str">
        <f t="shared" si="3"/>
        <v xml:space="preserve"> </v>
      </c>
      <c r="I30" s="21" t="str">
        <f t="shared" si="17"/>
        <v xml:space="preserve"> </v>
      </c>
      <c r="J30" s="21" t="str">
        <f t="shared" si="4"/>
        <v xml:space="preserve"> </v>
      </c>
      <c r="K30" s="22" t="str">
        <f t="shared" si="5"/>
        <v xml:space="preserve"> </v>
      </c>
      <c r="L30" s="22" t="str">
        <f t="shared" si="6"/>
        <v xml:space="preserve"> </v>
      </c>
      <c r="M30" s="22" t="str">
        <f t="shared" si="7"/>
        <v xml:space="preserve"> </v>
      </c>
      <c r="N30" s="22" t="str">
        <f t="shared" si="8"/>
        <v xml:space="preserve"> </v>
      </c>
      <c r="O30" s="22" t="str">
        <f t="shared" si="9"/>
        <v xml:space="preserve"> </v>
      </c>
      <c r="P30" s="22" t="str">
        <f t="shared" si="10"/>
        <v xml:space="preserve"> </v>
      </c>
      <c r="Q30" s="22" t="str">
        <f t="shared" si="11"/>
        <v xml:space="preserve"> </v>
      </c>
      <c r="R30" s="22" t="str">
        <f t="shared" si="12"/>
        <v xml:space="preserve"> </v>
      </c>
      <c r="S30" s="22" t="str">
        <f t="shared" si="13"/>
        <v xml:space="preserve"> </v>
      </c>
      <c r="T30" s="17" t="s">
        <v>17</v>
      </c>
      <c r="U30" s="17" t="s">
        <v>17</v>
      </c>
      <c r="V30" s="4"/>
    </row>
    <row r="31" spans="1:25" x14ac:dyDescent="0.25">
      <c r="A31" s="15" t="str">
        <f t="shared" si="1"/>
        <v xml:space="preserve"> </v>
      </c>
      <c r="B31" s="15">
        <f t="shared" si="0"/>
        <v>0</v>
      </c>
      <c r="C31" s="16">
        <f t="shared" ca="1" si="2"/>
        <v>45940</v>
      </c>
      <c r="D31" s="17">
        <v>6</v>
      </c>
      <c r="E31" s="18" t="str">
        <f t="shared" si="14"/>
        <v xml:space="preserve"> </v>
      </c>
      <c r="F31" s="17" t="str">
        <f t="shared" si="15"/>
        <v xml:space="preserve"> </v>
      </c>
      <c r="G31" s="21" t="str">
        <f t="shared" si="16"/>
        <v xml:space="preserve"> </v>
      </c>
      <c r="H31" s="22" t="str">
        <f t="shared" si="3"/>
        <v xml:space="preserve"> </v>
      </c>
      <c r="I31" s="21" t="str">
        <f t="shared" si="17"/>
        <v xml:space="preserve"> </v>
      </c>
      <c r="J31" s="21" t="str">
        <f t="shared" si="4"/>
        <v xml:space="preserve"> </v>
      </c>
      <c r="K31" s="22" t="str">
        <f t="shared" si="5"/>
        <v xml:space="preserve"> </v>
      </c>
      <c r="L31" s="22" t="str">
        <f t="shared" si="6"/>
        <v xml:space="preserve"> </v>
      </c>
      <c r="M31" s="22" t="str">
        <f t="shared" si="7"/>
        <v xml:space="preserve"> </v>
      </c>
      <c r="N31" s="22" t="str">
        <f t="shared" si="8"/>
        <v xml:space="preserve"> </v>
      </c>
      <c r="O31" s="22" t="str">
        <f t="shared" si="9"/>
        <v xml:space="preserve"> </v>
      </c>
      <c r="P31" s="22" t="str">
        <f t="shared" si="10"/>
        <v xml:space="preserve"> </v>
      </c>
      <c r="Q31" s="22" t="str">
        <f t="shared" si="11"/>
        <v xml:space="preserve"> </v>
      </c>
      <c r="R31" s="22" t="str">
        <f t="shared" si="12"/>
        <v xml:space="preserve"> </v>
      </c>
      <c r="S31" s="22" t="str">
        <f t="shared" si="13"/>
        <v xml:space="preserve"> </v>
      </c>
      <c r="T31" s="17" t="s">
        <v>17</v>
      </c>
      <c r="U31" s="17" t="s">
        <v>17</v>
      </c>
      <c r="V31" s="4"/>
    </row>
    <row r="32" spans="1:25" x14ac:dyDescent="0.25">
      <c r="A32" s="15" t="str">
        <f t="shared" si="1"/>
        <v xml:space="preserve"> </v>
      </c>
      <c r="B32" s="15">
        <f t="shared" si="0"/>
        <v>0</v>
      </c>
      <c r="C32" s="16">
        <f t="shared" ca="1" si="2"/>
        <v>45971</v>
      </c>
      <c r="D32" s="17">
        <v>7</v>
      </c>
      <c r="E32" s="18" t="str">
        <f t="shared" si="14"/>
        <v xml:space="preserve"> </v>
      </c>
      <c r="F32" s="17" t="str">
        <f t="shared" si="15"/>
        <v xml:space="preserve"> </v>
      </c>
      <c r="G32" s="21" t="str">
        <f t="shared" si="16"/>
        <v xml:space="preserve"> </v>
      </c>
      <c r="H32" s="22" t="str">
        <f t="shared" si="3"/>
        <v xml:space="preserve"> </v>
      </c>
      <c r="I32" s="21" t="str">
        <f t="shared" si="17"/>
        <v xml:space="preserve"> </v>
      </c>
      <c r="J32" s="21" t="str">
        <f t="shared" si="4"/>
        <v xml:space="preserve"> </v>
      </c>
      <c r="K32" s="22" t="str">
        <f t="shared" si="5"/>
        <v xml:space="preserve"> </v>
      </c>
      <c r="L32" s="22" t="str">
        <f t="shared" si="6"/>
        <v xml:space="preserve"> </v>
      </c>
      <c r="M32" s="22" t="str">
        <f t="shared" si="7"/>
        <v xml:space="preserve"> </v>
      </c>
      <c r="N32" s="22" t="str">
        <f t="shared" si="8"/>
        <v xml:space="preserve"> </v>
      </c>
      <c r="O32" s="22" t="str">
        <f t="shared" si="9"/>
        <v xml:space="preserve"> </v>
      </c>
      <c r="P32" s="22" t="str">
        <f t="shared" si="10"/>
        <v xml:space="preserve"> </v>
      </c>
      <c r="Q32" s="22" t="str">
        <f t="shared" si="11"/>
        <v xml:space="preserve"> </v>
      </c>
      <c r="R32" s="22" t="str">
        <f t="shared" si="12"/>
        <v xml:space="preserve"> </v>
      </c>
      <c r="S32" s="22" t="str">
        <f t="shared" si="13"/>
        <v xml:space="preserve"> </v>
      </c>
      <c r="T32" s="17" t="s">
        <v>17</v>
      </c>
      <c r="U32" s="17" t="s">
        <v>17</v>
      </c>
      <c r="V32" s="4"/>
    </row>
    <row r="33" spans="1:22" x14ac:dyDescent="0.25">
      <c r="A33" s="15" t="str">
        <f t="shared" si="1"/>
        <v xml:space="preserve"> </v>
      </c>
      <c r="B33" s="15">
        <f t="shared" si="0"/>
        <v>0</v>
      </c>
      <c r="C33" s="16">
        <f t="shared" ca="1" si="2"/>
        <v>46001</v>
      </c>
      <c r="D33" s="17">
        <v>8</v>
      </c>
      <c r="E33" s="18" t="str">
        <f t="shared" si="14"/>
        <v xml:space="preserve"> </v>
      </c>
      <c r="F33" s="17" t="str">
        <f t="shared" si="15"/>
        <v xml:space="preserve"> </v>
      </c>
      <c r="G33" s="21" t="str">
        <f t="shared" si="16"/>
        <v xml:space="preserve"> </v>
      </c>
      <c r="H33" s="22" t="str">
        <f t="shared" si="3"/>
        <v xml:space="preserve"> </v>
      </c>
      <c r="I33" s="21" t="str">
        <f t="shared" si="17"/>
        <v xml:space="preserve"> </v>
      </c>
      <c r="J33" s="21" t="str">
        <f t="shared" si="4"/>
        <v xml:space="preserve"> </v>
      </c>
      <c r="K33" s="22" t="str">
        <f t="shared" si="5"/>
        <v xml:space="preserve"> </v>
      </c>
      <c r="L33" s="22" t="str">
        <f t="shared" si="6"/>
        <v xml:space="preserve"> </v>
      </c>
      <c r="M33" s="22" t="str">
        <f t="shared" si="7"/>
        <v xml:space="preserve"> </v>
      </c>
      <c r="N33" s="22" t="str">
        <f t="shared" si="8"/>
        <v xml:space="preserve"> </v>
      </c>
      <c r="O33" s="22" t="str">
        <f t="shared" si="9"/>
        <v xml:space="preserve"> </v>
      </c>
      <c r="P33" s="22" t="str">
        <f t="shared" si="10"/>
        <v xml:space="preserve"> </v>
      </c>
      <c r="Q33" s="22" t="str">
        <f t="shared" si="11"/>
        <v xml:space="preserve"> </v>
      </c>
      <c r="R33" s="22" t="str">
        <f t="shared" si="12"/>
        <v xml:space="preserve"> </v>
      </c>
      <c r="S33" s="22" t="str">
        <f t="shared" si="13"/>
        <v xml:space="preserve"> </v>
      </c>
      <c r="T33" s="17" t="s">
        <v>17</v>
      </c>
      <c r="U33" s="17" t="s">
        <v>17</v>
      </c>
      <c r="V33" s="4"/>
    </row>
    <row r="34" spans="1:22" x14ac:dyDescent="0.25">
      <c r="A34" s="15" t="str">
        <f t="shared" si="1"/>
        <v xml:space="preserve"> </v>
      </c>
      <c r="B34" s="15">
        <f t="shared" si="0"/>
        <v>0</v>
      </c>
      <c r="C34" s="16">
        <f t="shared" ca="1" si="2"/>
        <v>46032</v>
      </c>
      <c r="D34" s="17">
        <v>9</v>
      </c>
      <c r="E34" s="18" t="str">
        <f t="shared" si="14"/>
        <v xml:space="preserve"> </v>
      </c>
      <c r="F34" s="17" t="str">
        <f t="shared" si="15"/>
        <v xml:space="preserve"> </v>
      </c>
      <c r="G34" s="21" t="str">
        <f t="shared" si="16"/>
        <v xml:space="preserve"> </v>
      </c>
      <c r="H34" s="22" t="str">
        <f t="shared" si="3"/>
        <v xml:space="preserve"> </v>
      </c>
      <c r="I34" s="21" t="str">
        <f t="shared" si="17"/>
        <v xml:space="preserve"> </v>
      </c>
      <c r="J34" s="21" t="str">
        <f t="shared" si="4"/>
        <v xml:space="preserve"> </v>
      </c>
      <c r="K34" s="22" t="str">
        <f t="shared" si="5"/>
        <v xml:space="preserve"> </v>
      </c>
      <c r="L34" s="22" t="str">
        <f t="shared" si="6"/>
        <v xml:space="preserve"> </v>
      </c>
      <c r="M34" s="22" t="str">
        <f t="shared" si="7"/>
        <v xml:space="preserve"> </v>
      </c>
      <c r="N34" s="22" t="str">
        <f t="shared" si="8"/>
        <v xml:space="preserve"> </v>
      </c>
      <c r="O34" s="22" t="str">
        <f t="shared" si="9"/>
        <v xml:space="preserve"> </v>
      </c>
      <c r="P34" s="22" t="str">
        <f t="shared" si="10"/>
        <v xml:space="preserve"> </v>
      </c>
      <c r="Q34" s="22" t="str">
        <f t="shared" si="11"/>
        <v xml:space="preserve"> </v>
      </c>
      <c r="R34" s="22" t="str">
        <f t="shared" si="12"/>
        <v xml:space="preserve"> </v>
      </c>
      <c r="S34" s="22" t="str">
        <f t="shared" si="13"/>
        <v xml:space="preserve"> </v>
      </c>
      <c r="T34" s="17" t="s">
        <v>17</v>
      </c>
      <c r="U34" s="17" t="s">
        <v>17</v>
      </c>
      <c r="V34" s="4"/>
    </row>
    <row r="35" spans="1:22" x14ac:dyDescent="0.25">
      <c r="A35" s="15" t="str">
        <f t="shared" si="1"/>
        <v xml:space="preserve"> </v>
      </c>
      <c r="B35" s="15">
        <f t="shared" si="0"/>
        <v>0</v>
      </c>
      <c r="C35" s="16">
        <f t="shared" ca="1" si="2"/>
        <v>46063</v>
      </c>
      <c r="D35" s="17">
        <v>10</v>
      </c>
      <c r="E35" s="18" t="str">
        <f t="shared" si="14"/>
        <v xml:space="preserve"> </v>
      </c>
      <c r="F35" s="17" t="str">
        <f t="shared" si="15"/>
        <v xml:space="preserve"> </v>
      </c>
      <c r="G35" s="21" t="str">
        <f t="shared" si="16"/>
        <v xml:space="preserve"> </v>
      </c>
      <c r="H35" s="22" t="str">
        <f t="shared" si="3"/>
        <v xml:space="preserve"> </v>
      </c>
      <c r="I35" s="21" t="str">
        <f t="shared" si="17"/>
        <v xml:space="preserve"> </v>
      </c>
      <c r="J35" s="21" t="str">
        <f t="shared" si="4"/>
        <v xml:space="preserve"> </v>
      </c>
      <c r="K35" s="22" t="str">
        <f t="shared" si="5"/>
        <v xml:space="preserve"> </v>
      </c>
      <c r="L35" s="22" t="str">
        <f t="shared" si="6"/>
        <v xml:space="preserve"> </v>
      </c>
      <c r="M35" s="22" t="str">
        <f t="shared" si="7"/>
        <v xml:space="preserve"> </v>
      </c>
      <c r="N35" s="22" t="str">
        <f t="shared" si="8"/>
        <v xml:space="preserve"> </v>
      </c>
      <c r="O35" s="22" t="str">
        <f t="shared" si="9"/>
        <v xml:space="preserve"> </v>
      </c>
      <c r="P35" s="22" t="str">
        <f t="shared" si="10"/>
        <v xml:space="preserve"> </v>
      </c>
      <c r="Q35" s="22" t="str">
        <f t="shared" si="11"/>
        <v xml:space="preserve"> </v>
      </c>
      <c r="R35" s="22" t="str">
        <f t="shared" si="12"/>
        <v xml:space="preserve"> </v>
      </c>
      <c r="S35" s="22" t="str">
        <f t="shared" si="13"/>
        <v xml:space="preserve"> </v>
      </c>
      <c r="T35" s="17" t="s">
        <v>17</v>
      </c>
      <c r="U35" s="17" t="s">
        <v>17</v>
      </c>
      <c r="V35" s="4"/>
    </row>
    <row r="36" spans="1:22" x14ac:dyDescent="0.25">
      <c r="A36" s="15" t="str">
        <f t="shared" si="1"/>
        <v xml:space="preserve"> </v>
      </c>
      <c r="B36" s="15">
        <f t="shared" si="0"/>
        <v>0</v>
      </c>
      <c r="C36" s="16">
        <f t="shared" ca="1" si="2"/>
        <v>46091</v>
      </c>
      <c r="D36" s="17">
        <v>11</v>
      </c>
      <c r="E36" s="18" t="str">
        <f t="shared" si="14"/>
        <v xml:space="preserve"> </v>
      </c>
      <c r="F36" s="17" t="str">
        <f t="shared" si="15"/>
        <v xml:space="preserve"> </v>
      </c>
      <c r="G36" s="21" t="str">
        <f t="shared" si="16"/>
        <v xml:space="preserve"> </v>
      </c>
      <c r="H36" s="22" t="str">
        <f t="shared" si="3"/>
        <v xml:space="preserve"> </v>
      </c>
      <c r="I36" s="21" t="str">
        <f t="shared" si="17"/>
        <v xml:space="preserve"> </v>
      </c>
      <c r="J36" s="21" t="str">
        <f t="shared" si="4"/>
        <v xml:space="preserve"> </v>
      </c>
      <c r="K36" s="22" t="str">
        <f t="shared" si="5"/>
        <v xml:space="preserve"> </v>
      </c>
      <c r="L36" s="22" t="str">
        <f t="shared" si="6"/>
        <v xml:space="preserve"> </v>
      </c>
      <c r="M36" s="22" t="str">
        <f t="shared" si="7"/>
        <v xml:space="preserve"> </v>
      </c>
      <c r="N36" s="22" t="str">
        <f t="shared" si="8"/>
        <v xml:space="preserve"> </v>
      </c>
      <c r="O36" s="22" t="str">
        <f t="shared" si="9"/>
        <v xml:space="preserve"> </v>
      </c>
      <c r="P36" s="22" t="str">
        <f t="shared" si="10"/>
        <v xml:space="preserve"> </v>
      </c>
      <c r="Q36" s="22" t="str">
        <f t="shared" si="11"/>
        <v xml:space="preserve"> </v>
      </c>
      <c r="R36" s="22" t="str">
        <f t="shared" si="12"/>
        <v xml:space="preserve"> </v>
      </c>
      <c r="S36" s="22" t="str">
        <f t="shared" si="13"/>
        <v xml:space="preserve"> </v>
      </c>
      <c r="T36" s="17" t="s">
        <v>17</v>
      </c>
      <c r="U36" s="17" t="s">
        <v>17</v>
      </c>
      <c r="V36" s="4"/>
    </row>
    <row r="37" spans="1:22" x14ac:dyDescent="0.25">
      <c r="A37" s="15" t="str">
        <f t="shared" si="1"/>
        <v xml:space="preserve"> </v>
      </c>
      <c r="B37" s="15">
        <f t="shared" si="0"/>
        <v>0</v>
      </c>
      <c r="C37" s="16">
        <f t="shared" ca="1" si="2"/>
        <v>46122</v>
      </c>
      <c r="D37" s="17">
        <v>12</v>
      </c>
      <c r="E37" s="18" t="str">
        <f t="shared" si="14"/>
        <v xml:space="preserve"> </v>
      </c>
      <c r="F37" s="17" t="str">
        <f t="shared" si="15"/>
        <v xml:space="preserve"> </v>
      </c>
      <c r="G37" s="21" t="str">
        <f t="shared" si="16"/>
        <v xml:space="preserve"> </v>
      </c>
      <c r="H37" s="22" t="str">
        <f t="shared" si="3"/>
        <v xml:space="preserve"> </v>
      </c>
      <c r="I37" s="21" t="str">
        <f t="shared" si="17"/>
        <v xml:space="preserve"> </v>
      </c>
      <c r="J37" s="21" t="str">
        <f t="shared" si="4"/>
        <v xml:space="preserve"> </v>
      </c>
      <c r="K37" s="22" t="str">
        <f t="shared" si="5"/>
        <v xml:space="preserve"> </v>
      </c>
      <c r="L37" s="22" t="str">
        <f t="shared" si="6"/>
        <v xml:space="preserve"> </v>
      </c>
      <c r="M37" s="22" t="str">
        <f t="shared" si="7"/>
        <v xml:space="preserve"> </v>
      </c>
      <c r="N37" s="22" t="str">
        <f t="shared" si="8"/>
        <v xml:space="preserve"> </v>
      </c>
      <c r="O37" s="22" t="str">
        <f t="shared" si="9"/>
        <v xml:space="preserve"> </v>
      </c>
      <c r="P37" s="22" t="str">
        <f t="shared" si="10"/>
        <v xml:space="preserve"> </v>
      </c>
      <c r="Q37" s="22" t="str">
        <f t="shared" si="11"/>
        <v xml:space="preserve"> </v>
      </c>
      <c r="R37" s="22" t="str">
        <f t="shared" si="12"/>
        <v xml:space="preserve"> </v>
      </c>
      <c r="S37" s="22" t="str">
        <f t="shared" si="13"/>
        <v xml:space="preserve"> </v>
      </c>
      <c r="T37" s="17" t="s">
        <v>17</v>
      </c>
      <c r="U37" s="17" t="s">
        <v>17</v>
      </c>
      <c r="V37" s="4"/>
    </row>
    <row r="38" spans="1:22" x14ac:dyDescent="0.25">
      <c r="A38" s="15" t="str">
        <f t="shared" si="1"/>
        <v xml:space="preserve"> </v>
      </c>
      <c r="B38" s="15">
        <f t="shared" si="0"/>
        <v>0</v>
      </c>
      <c r="C38" s="16">
        <f t="shared" ca="1" si="2"/>
        <v>46152</v>
      </c>
      <c r="D38" s="17">
        <v>13</v>
      </c>
      <c r="E38" s="18" t="str">
        <f t="shared" si="14"/>
        <v xml:space="preserve"> </v>
      </c>
      <c r="F38" s="17" t="str">
        <f t="shared" si="15"/>
        <v xml:space="preserve"> </v>
      </c>
      <c r="G38" s="21" t="str">
        <f t="shared" si="16"/>
        <v xml:space="preserve"> </v>
      </c>
      <c r="H38" s="22" t="str">
        <f t="shared" si="3"/>
        <v xml:space="preserve"> </v>
      </c>
      <c r="I38" s="21" t="str">
        <f t="shared" si="17"/>
        <v xml:space="preserve"> </v>
      </c>
      <c r="J38" s="21" t="str">
        <f t="shared" si="4"/>
        <v xml:space="preserve"> </v>
      </c>
      <c r="K38" s="22" t="str">
        <f t="shared" si="5"/>
        <v xml:space="preserve"> </v>
      </c>
      <c r="L38" s="22" t="str">
        <f t="shared" si="6"/>
        <v xml:space="preserve"> </v>
      </c>
      <c r="M38" s="22" t="str">
        <f t="shared" si="7"/>
        <v xml:space="preserve"> </v>
      </c>
      <c r="N38" s="22" t="str">
        <f t="shared" si="8"/>
        <v xml:space="preserve"> </v>
      </c>
      <c r="O38" s="22" t="str">
        <f t="shared" si="9"/>
        <v xml:space="preserve"> </v>
      </c>
      <c r="P38" s="22" t="str">
        <f t="shared" si="10"/>
        <v xml:space="preserve"> </v>
      </c>
      <c r="Q38" s="22" t="str">
        <f t="shared" si="11"/>
        <v xml:space="preserve"> </v>
      </c>
      <c r="R38" s="22" t="str">
        <f t="shared" si="12"/>
        <v xml:space="preserve"> </v>
      </c>
      <c r="S38" s="22" t="str">
        <f t="shared" si="13"/>
        <v xml:space="preserve"> </v>
      </c>
      <c r="T38" s="17" t="s">
        <v>17</v>
      </c>
      <c r="U38" s="17" t="s">
        <v>17</v>
      </c>
      <c r="V38" s="4"/>
    </row>
    <row r="39" spans="1:22" x14ac:dyDescent="0.25">
      <c r="A39" s="15" t="str">
        <f t="shared" si="1"/>
        <v xml:space="preserve"> </v>
      </c>
      <c r="B39" s="15">
        <f t="shared" si="0"/>
        <v>0</v>
      </c>
      <c r="C39" s="16">
        <f t="shared" ca="1" si="2"/>
        <v>46183</v>
      </c>
      <c r="D39" s="17">
        <v>14</v>
      </c>
      <c r="E39" s="18" t="str">
        <f t="shared" si="14"/>
        <v xml:space="preserve"> </v>
      </c>
      <c r="F39" s="17" t="str">
        <f t="shared" si="15"/>
        <v xml:space="preserve"> </v>
      </c>
      <c r="G39" s="21" t="str">
        <f t="shared" si="16"/>
        <v xml:space="preserve"> </v>
      </c>
      <c r="H39" s="22" t="str">
        <f t="shared" si="3"/>
        <v xml:space="preserve"> </v>
      </c>
      <c r="I39" s="21" t="str">
        <f t="shared" si="17"/>
        <v xml:space="preserve"> </v>
      </c>
      <c r="J39" s="21" t="str">
        <f t="shared" si="4"/>
        <v xml:space="preserve"> </v>
      </c>
      <c r="K39" s="22" t="str">
        <f t="shared" si="5"/>
        <v xml:space="preserve"> </v>
      </c>
      <c r="L39" s="22" t="str">
        <f t="shared" si="6"/>
        <v xml:space="preserve"> </v>
      </c>
      <c r="M39" s="22" t="str">
        <f t="shared" si="7"/>
        <v xml:space="preserve"> </v>
      </c>
      <c r="N39" s="22" t="str">
        <f t="shared" si="8"/>
        <v xml:space="preserve"> </v>
      </c>
      <c r="O39" s="22" t="str">
        <f t="shared" si="9"/>
        <v xml:space="preserve"> </v>
      </c>
      <c r="P39" s="22" t="str">
        <f t="shared" si="10"/>
        <v xml:space="preserve"> </v>
      </c>
      <c r="Q39" s="22" t="str">
        <f t="shared" si="11"/>
        <v xml:space="preserve"> </v>
      </c>
      <c r="R39" s="22" t="str">
        <f t="shared" si="12"/>
        <v xml:space="preserve"> </v>
      </c>
      <c r="S39" s="22" t="str">
        <f t="shared" si="13"/>
        <v xml:space="preserve"> </v>
      </c>
      <c r="T39" s="17" t="s">
        <v>17</v>
      </c>
      <c r="U39" s="17" t="s">
        <v>17</v>
      </c>
      <c r="V39" s="4"/>
    </row>
    <row r="40" spans="1:22" x14ac:dyDescent="0.25">
      <c r="A40" s="15" t="str">
        <f t="shared" si="1"/>
        <v xml:space="preserve"> </v>
      </c>
      <c r="B40" s="15">
        <f t="shared" si="0"/>
        <v>0</v>
      </c>
      <c r="C40" s="16">
        <f t="shared" ca="1" si="2"/>
        <v>46213</v>
      </c>
      <c r="D40" s="17">
        <v>15</v>
      </c>
      <c r="E40" s="18" t="str">
        <f t="shared" si="14"/>
        <v xml:space="preserve"> </v>
      </c>
      <c r="F40" s="17" t="str">
        <f t="shared" si="15"/>
        <v xml:space="preserve"> </v>
      </c>
      <c r="G40" s="21" t="str">
        <f t="shared" si="16"/>
        <v xml:space="preserve"> </v>
      </c>
      <c r="H40" s="22" t="str">
        <f t="shared" si="3"/>
        <v xml:space="preserve"> </v>
      </c>
      <c r="I40" s="21" t="str">
        <f t="shared" si="17"/>
        <v xml:space="preserve"> </v>
      </c>
      <c r="J40" s="21" t="str">
        <f t="shared" si="4"/>
        <v xml:space="preserve"> </v>
      </c>
      <c r="K40" s="22" t="str">
        <f t="shared" si="5"/>
        <v xml:space="preserve"> </v>
      </c>
      <c r="L40" s="22" t="str">
        <f t="shared" si="6"/>
        <v xml:space="preserve"> </v>
      </c>
      <c r="M40" s="22" t="str">
        <f t="shared" si="7"/>
        <v xml:space="preserve"> </v>
      </c>
      <c r="N40" s="22" t="str">
        <f t="shared" si="8"/>
        <v xml:space="preserve"> </v>
      </c>
      <c r="O40" s="22" t="str">
        <f t="shared" si="9"/>
        <v xml:space="preserve"> </v>
      </c>
      <c r="P40" s="22" t="str">
        <f t="shared" si="10"/>
        <v xml:space="preserve"> </v>
      </c>
      <c r="Q40" s="22" t="str">
        <f t="shared" si="11"/>
        <v xml:space="preserve"> </v>
      </c>
      <c r="R40" s="22" t="str">
        <f t="shared" si="12"/>
        <v xml:space="preserve"> </v>
      </c>
      <c r="S40" s="22" t="str">
        <f t="shared" si="13"/>
        <v xml:space="preserve"> </v>
      </c>
      <c r="T40" s="17" t="s">
        <v>17</v>
      </c>
      <c r="U40" s="17" t="s">
        <v>17</v>
      </c>
      <c r="V40" s="4"/>
    </row>
    <row r="41" spans="1:22" x14ac:dyDescent="0.25">
      <c r="A41" s="15" t="str">
        <f t="shared" si="1"/>
        <v xml:space="preserve"> </v>
      </c>
      <c r="B41" s="15">
        <f t="shared" si="0"/>
        <v>0</v>
      </c>
      <c r="C41" s="16">
        <f t="shared" ca="1" si="2"/>
        <v>46244</v>
      </c>
      <c r="D41" s="17">
        <v>16</v>
      </c>
      <c r="E41" s="18" t="str">
        <f t="shared" si="14"/>
        <v xml:space="preserve"> </v>
      </c>
      <c r="F41" s="17" t="str">
        <f t="shared" si="15"/>
        <v xml:space="preserve"> </v>
      </c>
      <c r="G41" s="21" t="str">
        <f t="shared" si="16"/>
        <v xml:space="preserve"> </v>
      </c>
      <c r="H41" s="22" t="str">
        <f t="shared" si="3"/>
        <v xml:space="preserve"> </v>
      </c>
      <c r="I41" s="21" t="str">
        <f t="shared" si="17"/>
        <v xml:space="preserve"> </v>
      </c>
      <c r="J41" s="21" t="str">
        <f t="shared" si="4"/>
        <v xml:space="preserve"> </v>
      </c>
      <c r="K41" s="22" t="str">
        <f t="shared" si="5"/>
        <v xml:space="preserve"> </v>
      </c>
      <c r="L41" s="22" t="str">
        <f t="shared" si="6"/>
        <v xml:space="preserve"> </v>
      </c>
      <c r="M41" s="22" t="str">
        <f t="shared" si="7"/>
        <v xml:space="preserve"> </v>
      </c>
      <c r="N41" s="22" t="str">
        <f t="shared" si="8"/>
        <v xml:space="preserve"> </v>
      </c>
      <c r="O41" s="22" t="str">
        <f t="shared" si="9"/>
        <v xml:space="preserve"> </v>
      </c>
      <c r="P41" s="22" t="str">
        <f t="shared" si="10"/>
        <v xml:space="preserve"> </v>
      </c>
      <c r="Q41" s="22" t="str">
        <f t="shared" si="11"/>
        <v xml:space="preserve"> </v>
      </c>
      <c r="R41" s="22" t="str">
        <f t="shared" si="12"/>
        <v xml:space="preserve"> </v>
      </c>
      <c r="S41" s="22" t="str">
        <f t="shared" si="13"/>
        <v xml:space="preserve"> </v>
      </c>
      <c r="T41" s="17" t="s">
        <v>17</v>
      </c>
      <c r="U41" s="17" t="s">
        <v>17</v>
      </c>
      <c r="V41" s="4"/>
    </row>
    <row r="42" spans="1:22" x14ac:dyDescent="0.25">
      <c r="A42" s="15" t="str">
        <f t="shared" si="1"/>
        <v xml:space="preserve"> </v>
      </c>
      <c r="B42" s="15">
        <f t="shared" si="0"/>
        <v>0</v>
      </c>
      <c r="C42" s="16">
        <f t="shared" ca="1" si="2"/>
        <v>46275</v>
      </c>
      <c r="D42" s="17">
        <v>17</v>
      </c>
      <c r="E42" s="18" t="str">
        <f t="shared" si="14"/>
        <v xml:space="preserve"> </v>
      </c>
      <c r="F42" s="17" t="str">
        <f t="shared" si="15"/>
        <v xml:space="preserve"> </v>
      </c>
      <c r="G42" s="21" t="str">
        <f t="shared" si="16"/>
        <v xml:space="preserve"> </v>
      </c>
      <c r="H42" s="22" t="str">
        <f t="shared" si="3"/>
        <v xml:space="preserve"> </v>
      </c>
      <c r="I42" s="21" t="str">
        <f t="shared" si="17"/>
        <v xml:space="preserve"> </v>
      </c>
      <c r="J42" s="21" t="str">
        <f t="shared" si="4"/>
        <v xml:space="preserve"> </v>
      </c>
      <c r="K42" s="22" t="str">
        <f t="shared" si="5"/>
        <v xml:space="preserve"> </v>
      </c>
      <c r="L42" s="22" t="str">
        <f t="shared" si="6"/>
        <v xml:space="preserve"> </v>
      </c>
      <c r="M42" s="22" t="str">
        <f t="shared" si="7"/>
        <v xml:space="preserve"> </v>
      </c>
      <c r="N42" s="22" t="str">
        <f t="shared" si="8"/>
        <v xml:space="preserve"> </v>
      </c>
      <c r="O42" s="22" t="str">
        <f t="shared" si="9"/>
        <v xml:space="preserve"> </v>
      </c>
      <c r="P42" s="22" t="str">
        <f t="shared" si="10"/>
        <v xml:space="preserve"> </v>
      </c>
      <c r="Q42" s="22" t="str">
        <f t="shared" si="11"/>
        <v xml:space="preserve"> </v>
      </c>
      <c r="R42" s="22" t="str">
        <f t="shared" si="12"/>
        <v xml:space="preserve"> </v>
      </c>
      <c r="S42" s="22" t="str">
        <f t="shared" si="13"/>
        <v xml:space="preserve"> </v>
      </c>
      <c r="T42" s="17" t="s">
        <v>17</v>
      </c>
      <c r="U42" s="17" t="s">
        <v>17</v>
      </c>
      <c r="V42" s="4"/>
    </row>
    <row r="43" spans="1:22" x14ac:dyDescent="0.25">
      <c r="A43" s="15" t="str">
        <f t="shared" si="1"/>
        <v xml:space="preserve"> </v>
      </c>
      <c r="B43" s="15">
        <f t="shared" si="0"/>
        <v>0</v>
      </c>
      <c r="C43" s="16">
        <f t="shared" ca="1" si="2"/>
        <v>46305</v>
      </c>
      <c r="D43" s="17">
        <v>18</v>
      </c>
      <c r="E43" s="18" t="str">
        <f t="shared" si="14"/>
        <v xml:space="preserve"> </v>
      </c>
      <c r="F43" s="17" t="str">
        <f t="shared" si="15"/>
        <v xml:space="preserve"> </v>
      </c>
      <c r="G43" s="21" t="str">
        <f t="shared" si="16"/>
        <v xml:space="preserve"> </v>
      </c>
      <c r="H43" s="22" t="str">
        <f t="shared" si="3"/>
        <v xml:space="preserve"> </v>
      </c>
      <c r="I43" s="21" t="str">
        <f t="shared" si="17"/>
        <v xml:space="preserve"> </v>
      </c>
      <c r="J43" s="21" t="str">
        <f t="shared" si="4"/>
        <v xml:space="preserve"> </v>
      </c>
      <c r="K43" s="22" t="str">
        <f t="shared" si="5"/>
        <v xml:space="preserve"> </v>
      </c>
      <c r="L43" s="22" t="str">
        <f t="shared" si="6"/>
        <v xml:space="preserve"> </v>
      </c>
      <c r="M43" s="22" t="str">
        <f t="shared" si="7"/>
        <v xml:space="preserve"> </v>
      </c>
      <c r="N43" s="22" t="str">
        <f t="shared" si="8"/>
        <v xml:space="preserve"> </v>
      </c>
      <c r="O43" s="22" t="str">
        <f t="shared" si="9"/>
        <v xml:space="preserve"> </v>
      </c>
      <c r="P43" s="22" t="str">
        <f t="shared" si="10"/>
        <v xml:space="preserve"> </v>
      </c>
      <c r="Q43" s="22" t="str">
        <f t="shared" si="11"/>
        <v xml:space="preserve"> </v>
      </c>
      <c r="R43" s="22" t="str">
        <f t="shared" si="12"/>
        <v xml:space="preserve"> </v>
      </c>
      <c r="S43" s="22" t="str">
        <f t="shared" si="13"/>
        <v xml:space="preserve"> </v>
      </c>
      <c r="T43" s="17" t="s">
        <v>17</v>
      </c>
      <c r="U43" s="17" t="s">
        <v>17</v>
      </c>
      <c r="V43" s="4"/>
    </row>
    <row r="44" spans="1:22" x14ac:dyDescent="0.25">
      <c r="A44" s="15" t="str">
        <f t="shared" si="1"/>
        <v xml:space="preserve"> </v>
      </c>
      <c r="B44" s="15">
        <f t="shared" si="0"/>
        <v>0</v>
      </c>
      <c r="C44" s="16">
        <f t="shared" ca="1" si="2"/>
        <v>46336</v>
      </c>
      <c r="D44" s="17">
        <v>19</v>
      </c>
      <c r="E44" s="18" t="str">
        <f t="shared" si="14"/>
        <v xml:space="preserve"> </v>
      </c>
      <c r="F44" s="17" t="str">
        <f t="shared" si="15"/>
        <v xml:space="preserve"> </v>
      </c>
      <c r="G44" s="21" t="str">
        <f t="shared" si="16"/>
        <v xml:space="preserve"> </v>
      </c>
      <c r="H44" s="22" t="str">
        <f t="shared" si="3"/>
        <v xml:space="preserve"> </v>
      </c>
      <c r="I44" s="21" t="str">
        <f t="shared" si="17"/>
        <v xml:space="preserve"> </v>
      </c>
      <c r="J44" s="21" t="str">
        <f t="shared" si="4"/>
        <v xml:space="preserve"> </v>
      </c>
      <c r="K44" s="22" t="str">
        <f t="shared" si="5"/>
        <v xml:space="preserve"> </v>
      </c>
      <c r="L44" s="22" t="str">
        <f t="shared" si="6"/>
        <v xml:space="preserve"> </v>
      </c>
      <c r="M44" s="22" t="str">
        <f t="shared" si="7"/>
        <v xml:space="preserve"> </v>
      </c>
      <c r="N44" s="22" t="str">
        <f t="shared" si="8"/>
        <v xml:space="preserve"> </v>
      </c>
      <c r="O44" s="22" t="str">
        <f t="shared" si="9"/>
        <v xml:space="preserve"> </v>
      </c>
      <c r="P44" s="22" t="str">
        <f t="shared" si="10"/>
        <v xml:space="preserve"> </v>
      </c>
      <c r="Q44" s="22" t="str">
        <f t="shared" si="11"/>
        <v xml:space="preserve"> </v>
      </c>
      <c r="R44" s="22" t="str">
        <f t="shared" si="12"/>
        <v xml:space="preserve"> </v>
      </c>
      <c r="S44" s="22" t="str">
        <f t="shared" si="13"/>
        <v xml:space="preserve"> </v>
      </c>
      <c r="T44" s="17" t="s">
        <v>17</v>
      </c>
      <c r="U44" s="17" t="s">
        <v>17</v>
      </c>
      <c r="V44" s="4"/>
    </row>
    <row r="45" spans="1:22" x14ac:dyDescent="0.25">
      <c r="A45" s="15" t="str">
        <f t="shared" si="1"/>
        <v xml:space="preserve"> </v>
      </c>
      <c r="B45" s="15">
        <f t="shared" si="0"/>
        <v>0</v>
      </c>
      <c r="C45" s="16">
        <f t="shared" ca="1" si="2"/>
        <v>46366</v>
      </c>
      <c r="D45" s="17">
        <v>20</v>
      </c>
      <c r="E45" s="18" t="str">
        <f t="shared" si="14"/>
        <v xml:space="preserve"> </v>
      </c>
      <c r="F45" s="17" t="str">
        <f t="shared" si="15"/>
        <v xml:space="preserve"> </v>
      </c>
      <c r="G45" s="21" t="str">
        <f t="shared" si="16"/>
        <v xml:space="preserve"> </v>
      </c>
      <c r="H45" s="22" t="str">
        <f t="shared" si="3"/>
        <v xml:space="preserve"> </v>
      </c>
      <c r="I45" s="21" t="str">
        <f t="shared" si="17"/>
        <v xml:space="preserve"> </v>
      </c>
      <c r="J45" s="21" t="str">
        <f t="shared" si="4"/>
        <v xml:space="preserve"> </v>
      </c>
      <c r="K45" s="22" t="str">
        <f t="shared" si="5"/>
        <v xml:space="preserve"> </v>
      </c>
      <c r="L45" s="22" t="str">
        <f t="shared" si="6"/>
        <v xml:space="preserve"> </v>
      </c>
      <c r="M45" s="22" t="str">
        <f t="shared" si="7"/>
        <v xml:space="preserve"> </v>
      </c>
      <c r="N45" s="22" t="str">
        <f t="shared" si="8"/>
        <v xml:space="preserve"> </v>
      </c>
      <c r="O45" s="22" t="str">
        <f t="shared" si="9"/>
        <v xml:space="preserve"> </v>
      </c>
      <c r="P45" s="22" t="str">
        <f t="shared" si="10"/>
        <v xml:space="preserve"> </v>
      </c>
      <c r="Q45" s="22" t="str">
        <f t="shared" si="11"/>
        <v xml:space="preserve"> </v>
      </c>
      <c r="R45" s="22" t="str">
        <f t="shared" si="12"/>
        <v xml:space="preserve"> </v>
      </c>
      <c r="S45" s="22" t="str">
        <f t="shared" si="13"/>
        <v xml:space="preserve"> </v>
      </c>
      <c r="T45" s="17" t="s">
        <v>17</v>
      </c>
      <c r="U45" s="17" t="s">
        <v>17</v>
      </c>
      <c r="V45" s="4"/>
    </row>
    <row r="46" spans="1:22" x14ac:dyDescent="0.25">
      <c r="A46" s="15" t="str">
        <f t="shared" si="1"/>
        <v xml:space="preserve"> </v>
      </c>
      <c r="B46" s="15">
        <f t="shared" si="0"/>
        <v>0</v>
      </c>
      <c r="C46" s="16">
        <f t="shared" ca="1" si="2"/>
        <v>46397</v>
      </c>
      <c r="D46" s="17">
        <v>21</v>
      </c>
      <c r="E46" s="18" t="str">
        <f t="shared" si="14"/>
        <v xml:space="preserve"> </v>
      </c>
      <c r="F46" s="17" t="str">
        <f t="shared" si="15"/>
        <v xml:space="preserve"> </v>
      </c>
      <c r="G46" s="21" t="str">
        <f t="shared" si="16"/>
        <v xml:space="preserve"> </v>
      </c>
      <c r="H46" s="22" t="str">
        <f t="shared" si="3"/>
        <v xml:space="preserve"> </v>
      </c>
      <c r="I46" s="21" t="str">
        <f t="shared" si="17"/>
        <v xml:space="preserve"> </v>
      </c>
      <c r="J46" s="21" t="str">
        <f t="shared" si="4"/>
        <v xml:space="preserve"> </v>
      </c>
      <c r="K46" s="22" t="str">
        <f t="shared" si="5"/>
        <v xml:space="preserve"> </v>
      </c>
      <c r="L46" s="22" t="str">
        <f t="shared" si="6"/>
        <v xml:space="preserve"> </v>
      </c>
      <c r="M46" s="22" t="str">
        <f t="shared" si="7"/>
        <v xml:space="preserve"> </v>
      </c>
      <c r="N46" s="22" t="str">
        <f t="shared" si="8"/>
        <v xml:space="preserve"> </v>
      </c>
      <c r="O46" s="22" t="str">
        <f t="shared" si="9"/>
        <v xml:space="preserve"> </v>
      </c>
      <c r="P46" s="22" t="str">
        <f t="shared" si="10"/>
        <v xml:space="preserve"> </v>
      </c>
      <c r="Q46" s="22" t="str">
        <f t="shared" si="11"/>
        <v xml:space="preserve"> </v>
      </c>
      <c r="R46" s="22" t="str">
        <f t="shared" si="12"/>
        <v xml:space="preserve"> </v>
      </c>
      <c r="S46" s="22" t="str">
        <f t="shared" si="13"/>
        <v xml:space="preserve"> </v>
      </c>
      <c r="T46" s="17" t="s">
        <v>17</v>
      </c>
      <c r="U46" s="17" t="s">
        <v>17</v>
      </c>
      <c r="V46" s="4"/>
    </row>
    <row r="47" spans="1:22" x14ac:dyDescent="0.25">
      <c r="A47" s="15" t="str">
        <f t="shared" si="1"/>
        <v xml:space="preserve"> </v>
      </c>
      <c r="B47" s="15">
        <f t="shared" si="0"/>
        <v>0</v>
      </c>
      <c r="C47" s="16">
        <f t="shared" ca="1" si="2"/>
        <v>46428</v>
      </c>
      <c r="D47" s="17">
        <v>22</v>
      </c>
      <c r="E47" s="18" t="str">
        <f t="shared" si="14"/>
        <v xml:space="preserve"> </v>
      </c>
      <c r="F47" s="17" t="str">
        <f t="shared" si="15"/>
        <v xml:space="preserve"> </v>
      </c>
      <c r="G47" s="21" t="str">
        <f t="shared" si="16"/>
        <v xml:space="preserve"> </v>
      </c>
      <c r="H47" s="22" t="str">
        <f t="shared" si="3"/>
        <v xml:space="preserve"> </v>
      </c>
      <c r="I47" s="21" t="str">
        <f t="shared" si="17"/>
        <v xml:space="preserve"> </v>
      </c>
      <c r="J47" s="21" t="str">
        <f t="shared" si="4"/>
        <v xml:space="preserve"> </v>
      </c>
      <c r="K47" s="22" t="str">
        <f t="shared" si="5"/>
        <v xml:space="preserve"> </v>
      </c>
      <c r="L47" s="22" t="str">
        <f t="shared" si="6"/>
        <v xml:space="preserve"> </v>
      </c>
      <c r="M47" s="22" t="str">
        <f t="shared" si="7"/>
        <v xml:space="preserve"> </v>
      </c>
      <c r="N47" s="22" t="str">
        <f t="shared" si="8"/>
        <v xml:space="preserve"> </v>
      </c>
      <c r="O47" s="22" t="str">
        <f t="shared" si="9"/>
        <v xml:space="preserve"> </v>
      </c>
      <c r="P47" s="22" t="str">
        <f t="shared" si="10"/>
        <v xml:space="preserve"> </v>
      </c>
      <c r="Q47" s="22" t="str">
        <f t="shared" si="11"/>
        <v xml:space="preserve"> </v>
      </c>
      <c r="R47" s="22" t="str">
        <f t="shared" si="12"/>
        <v xml:space="preserve"> </v>
      </c>
      <c r="S47" s="22" t="str">
        <f t="shared" si="13"/>
        <v xml:space="preserve"> </v>
      </c>
      <c r="T47" s="17" t="s">
        <v>17</v>
      </c>
      <c r="U47" s="17" t="s">
        <v>17</v>
      </c>
      <c r="V47" s="4"/>
    </row>
    <row r="48" spans="1:22" x14ac:dyDescent="0.25">
      <c r="A48" s="15" t="str">
        <f t="shared" si="1"/>
        <v xml:space="preserve"> </v>
      </c>
      <c r="B48" s="15">
        <f t="shared" si="0"/>
        <v>0</v>
      </c>
      <c r="C48" s="16">
        <f t="shared" ca="1" si="2"/>
        <v>46456</v>
      </c>
      <c r="D48" s="17">
        <v>23</v>
      </c>
      <c r="E48" s="18" t="str">
        <f t="shared" si="14"/>
        <v xml:space="preserve"> </v>
      </c>
      <c r="F48" s="17" t="str">
        <f t="shared" si="15"/>
        <v xml:space="preserve"> </v>
      </c>
      <c r="G48" s="21" t="str">
        <f t="shared" si="16"/>
        <v xml:space="preserve"> </v>
      </c>
      <c r="H48" s="22" t="str">
        <f t="shared" si="3"/>
        <v xml:space="preserve"> </v>
      </c>
      <c r="I48" s="21" t="str">
        <f t="shared" si="17"/>
        <v xml:space="preserve"> </v>
      </c>
      <c r="J48" s="21" t="str">
        <f t="shared" si="4"/>
        <v xml:space="preserve"> </v>
      </c>
      <c r="K48" s="22" t="str">
        <f t="shared" si="5"/>
        <v xml:space="preserve"> </v>
      </c>
      <c r="L48" s="22" t="str">
        <f t="shared" si="6"/>
        <v xml:space="preserve"> </v>
      </c>
      <c r="M48" s="22" t="str">
        <f t="shared" si="7"/>
        <v xml:space="preserve"> </v>
      </c>
      <c r="N48" s="22" t="str">
        <f t="shared" si="8"/>
        <v xml:space="preserve"> </v>
      </c>
      <c r="O48" s="22" t="str">
        <f t="shared" si="9"/>
        <v xml:space="preserve"> </v>
      </c>
      <c r="P48" s="22" t="str">
        <f t="shared" si="10"/>
        <v xml:space="preserve"> </v>
      </c>
      <c r="Q48" s="22" t="str">
        <f t="shared" si="11"/>
        <v xml:space="preserve"> </v>
      </c>
      <c r="R48" s="22" t="str">
        <f t="shared" si="12"/>
        <v xml:space="preserve"> </v>
      </c>
      <c r="S48" s="22" t="str">
        <f t="shared" si="13"/>
        <v xml:space="preserve"> </v>
      </c>
      <c r="T48" s="17" t="s">
        <v>17</v>
      </c>
      <c r="U48" s="17" t="s">
        <v>17</v>
      </c>
      <c r="V48" s="4"/>
    </row>
    <row r="49" spans="1:22" x14ac:dyDescent="0.25">
      <c r="A49" s="15" t="str">
        <f t="shared" si="1"/>
        <v xml:space="preserve"> </v>
      </c>
      <c r="B49" s="15">
        <f t="shared" si="0"/>
        <v>0</v>
      </c>
      <c r="C49" s="16">
        <f t="shared" ca="1" si="2"/>
        <v>46487</v>
      </c>
      <c r="D49" s="17">
        <v>24</v>
      </c>
      <c r="E49" s="18" t="str">
        <f t="shared" si="14"/>
        <v xml:space="preserve"> </v>
      </c>
      <c r="F49" s="17" t="str">
        <f t="shared" si="15"/>
        <v xml:space="preserve"> </v>
      </c>
      <c r="G49" s="21" t="str">
        <f t="shared" si="16"/>
        <v xml:space="preserve"> </v>
      </c>
      <c r="H49" s="22" t="str">
        <f t="shared" si="3"/>
        <v xml:space="preserve"> </v>
      </c>
      <c r="I49" s="21" t="str">
        <f t="shared" si="17"/>
        <v xml:space="preserve"> </v>
      </c>
      <c r="J49" s="21" t="str">
        <f t="shared" si="4"/>
        <v xml:space="preserve"> </v>
      </c>
      <c r="K49" s="22" t="str">
        <f t="shared" si="5"/>
        <v xml:space="preserve"> </v>
      </c>
      <c r="L49" s="22" t="str">
        <f t="shared" si="6"/>
        <v xml:space="preserve"> </v>
      </c>
      <c r="M49" s="22" t="str">
        <f t="shared" si="7"/>
        <v xml:space="preserve"> </v>
      </c>
      <c r="N49" s="22" t="str">
        <f t="shared" si="8"/>
        <v xml:space="preserve"> </v>
      </c>
      <c r="O49" s="22" t="str">
        <f t="shared" si="9"/>
        <v xml:space="preserve"> </v>
      </c>
      <c r="P49" s="22" t="str">
        <f t="shared" si="10"/>
        <v xml:space="preserve"> </v>
      </c>
      <c r="Q49" s="22" t="str">
        <f t="shared" si="11"/>
        <v xml:space="preserve"> </v>
      </c>
      <c r="R49" s="22" t="str">
        <f t="shared" si="12"/>
        <v xml:space="preserve"> </v>
      </c>
      <c r="S49" s="22" t="str">
        <f t="shared" si="13"/>
        <v xml:space="preserve"> </v>
      </c>
      <c r="T49" s="17" t="s">
        <v>17</v>
      </c>
      <c r="U49" s="17" t="s">
        <v>17</v>
      </c>
      <c r="V49" s="4"/>
    </row>
    <row r="50" spans="1:22" x14ac:dyDescent="0.25">
      <c r="A50" s="15" t="str">
        <f t="shared" si="1"/>
        <v xml:space="preserve"> </v>
      </c>
      <c r="B50" s="15">
        <f t="shared" si="0"/>
        <v>0</v>
      </c>
      <c r="C50" s="16">
        <f t="shared" ca="1" si="2"/>
        <v>46517</v>
      </c>
      <c r="D50" s="17">
        <v>25</v>
      </c>
      <c r="E50" s="18" t="str">
        <f t="shared" si="14"/>
        <v xml:space="preserve"> </v>
      </c>
      <c r="F50" s="17" t="str">
        <f t="shared" si="15"/>
        <v xml:space="preserve"> </v>
      </c>
      <c r="G50" s="21" t="str">
        <f t="shared" si="16"/>
        <v xml:space="preserve"> </v>
      </c>
      <c r="H50" s="22" t="str">
        <f t="shared" si="3"/>
        <v xml:space="preserve"> </v>
      </c>
      <c r="I50" s="21" t="str">
        <f t="shared" si="17"/>
        <v xml:space="preserve"> </v>
      </c>
      <c r="J50" s="21" t="str">
        <f t="shared" si="4"/>
        <v xml:space="preserve"> </v>
      </c>
      <c r="K50" s="22" t="str">
        <f t="shared" si="5"/>
        <v xml:space="preserve"> </v>
      </c>
      <c r="L50" s="22" t="str">
        <f t="shared" si="6"/>
        <v xml:space="preserve"> </v>
      </c>
      <c r="M50" s="22" t="str">
        <f t="shared" si="7"/>
        <v xml:space="preserve"> </v>
      </c>
      <c r="N50" s="22" t="str">
        <f t="shared" si="8"/>
        <v xml:space="preserve"> </v>
      </c>
      <c r="O50" s="22" t="str">
        <f t="shared" si="9"/>
        <v xml:space="preserve"> </v>
      </c>
      <c r="P50" s="22" t="str">
        <f t="shared" si="10"/>
        <v xml:space="preserve"> </v>
      </c>
      <c r="Q50" s="22" t="str">
        <f t="shared" si="11"/>
        <v xml:space="preserve"> </v>
      </c>
      <c r="R50" s="22" t="str">
        <f t="shared" si="12"/>
        <v xml:space="preserve"> </v>
      </c>
      <c r="S50" s="22" t="str">
        <f t="shared" si="13"/>
        <v xml:space="preserve"> </v>
      </c>
      <c r="T50" s="17" t="s">
        <v>17</v>
      </c>
      <c r="U50" s="17" t="s">
        <v>17</v>
      </c>
      <c r="V50" s="4"/>
    </row>
    <row r="51" spans="1:22" x14ac:dyDescent="0.25">
      <c r="A51" s="15" t="str">
        <f t="shared" si="1"/>
        <v xml:space="preserve"> </v>
      </c>
      <c r="B51" s="15">
        <f t="shared" si="0"/>
        <v>0</v>
      </c>
      <c r="C51" s="16">
        <f t="shared" ca="1" si="2"/>
        <v>46548</v>
      </c>
      <c r="D51" s="17">
        <v>26</v>
      </c>
      <c r="E51" s="18" t="str">
        <f t="shared" si="14"/>
        <v xml:space="preserve"> </v>
      </c>
      <c r="F51" s="17" t="str">
        <f t="shared" si="15"/>
        <v xml:space="preserve"> </v>
      </c>
      <c r="G51" s="21" t="str">
        <f t="shared" si="16"/>
        <v xml:space="preserve"> </v>
      </c>
      <c r="H51" s="17" t="str">
        <f t="shared" si="3"/>
        <v xml:space="preserve"> </v>
      </c>
      <c r="I51" s="21" t="str">
        <f t="shared" si="17"/>
        <v xml:space="preserve"> </v>
      </c>
      <c r="J51" s="21" t="str">
        <f t="shared" si="4"/>
        <v xml:space="preserve"> </v>
      </c>
      <c r="K51" s="22" t="str">
        <f t="shared" si="5"/>
        <v xml:space="preserve"> </v>
      </c>
      <c r="L51" s="22" t="str">
        <f t="shared" si="6"/>
        <v xml:space="preserve"> </v>
      </c>
      <c r="M51" s="22" t="str">
        <f t="shared" si="7"/>
        <v xml:space="preserve"> </v>
      </c>
      <c r="N51" s="22" t="str">
        <f t="shared" si="8"/>
        <v xml:space="preserve"> </v>
      </c>
      <c r="O51" s="22" t="str">
        <f t="shared" si="9"/>
        <v xml:space="preserve"> </v>
      </c>
      <c r="P51" s="22" t="str">
        <f t="shared" si="10"/>
        <v xml:space="preserve"> </v>
      </c>
      <c r="Q51" s="22" t="str">
        <f t="shared" si="11"/>
        <v xml:space="preserve"> </v>
      </c>
      <c r="R51" s="22" t="str">
        <f t="shared" si="12"/>
        <v xml:space="preserve"> </v>
      </c>
      <c r="S51" s="22" t="str">
        <f t="shared" si="13"/>
        <v xml:space="preserve"> </v>
      </c>
      <c r="T51" s="17" t="s">
        <v>17</v>
      </c>
      <c r="U51" s="17" t="s">
        <v>17</v>
      </c>
      <c r="V51" s="4"/>
    </row>
    <row r="52" spans="1:22" x14ac:dyDescent="0.25">
      <c r="A52" s="15" t="str">
        <f t="shared" si="1"/>
        <v xml:space="preserve"> </v>
      </c>
      <c r="B52" s="15">
        <f t="shared" si="0"/>
        <v>0</v>
      </c>
      <c r="C52" s="16">
        <f t="shared" ca="1" si="2"/>
        <v>46578</v>
      </c>
      <c r="D52" s="17">
        <v>27</v>
      </c>
      <c r="E52" s="18" t="str">
        <f t="shared" si="14"/>
        <v xml:space="preserve"> </v>
      </c>
      <c r="F52" s="17" t="str">
        <f t="shared" si="15"/>
        <v xml:space="preserve"> </v>
      </c>
      <c r="G52" s="21" t="str">
        <f t="shared" si="16"/>
        <v xml:space="preserve"> </v>
      </c>
      <c r="H52" s="17" t="str">
        <f t="shared" si="3"/>
        <v xml:space="preserve"> </v>
      </c>
      <c r="I52" s="21" t="str">
        <f t="shared" si="17"/>
        <v xml:space="preserve"> </v>
      </c>
      <c r="J52" s="21" t="str">
        <f t="shared" si="4"/>
        <v xml:space="preserve"> </v>
      </c>
      <c r="K52" s="22" t="str">
        <f t="shared" si="5"/>
        <v xml:space="preserve"> </v>
      </c>
      <c r="L52" s="22" t="str">
        <f t="shared" si="6"/>
        <v xml:space="preserve"> </v>
      </c>
      <c r="M52" s="22" t="str">
        <f t="shared" si="7"/>
        <v xml:space="preserve"> </v>
      </c>
      <c r="N52" s="22" t="str">
        <f t="shared" si="8"/>
        <v xml:space="preserve"> </v>
      </c>
      <c r="O52" s="22" t="str">
        <f t="shared" si="9"/>
        <v xml:space="preserve"> </v>
      </c>
      <c r="P52" s="22" t="str">
        <f t="shared" si="10"/>
        <v xml:space="preserve"> </v>
      </c>
      <c r="Q52" s="22" t="str">
        <f t="shared" si="11"/>
        <v xml:space="preserve"> </v>
      </c>
      <c r="R52" s="22" t="str">
        <f t="shared" si="12"/>
        <v xml:space="preserve"> </v>
      </c>
      <c r="S52" s="22" t="str">
        <f t="shared" si="13"/>
        <v xml:space="preserve"> </v>
      </c>
      <c r="T52" s="17" t="s">
        <v>17</v>
      </c>
      <c r="U52" s="17" t="s">
        <v>17</v>
      </c>
      <c r="V52" s="4"/>
    </row>
    <row r="53" spans="1:22" x14ac:dyDescent="0.25">
      <c r="A53" s="15" t="str">
        <f t="shared" si="1"/>
        <v xml:space="preserve"> </v>
      </c>
      <c r="B53" s="15">
        <f t="shared" si="0"/>
        <v>0</v>
      </c>
      <c r="C53" s="16">
        <f t="shared" ca="1" si="2"/>
        <v>46609</v>
      </c>
      <c r="D53" s="17">
        <v>28</v>
      </c>
      <c r="E53" s="18" t="str">
        <f t="shared" si="14"/>
        <v xml:space="preserve"> </v>
      </c>
      <c r="F53" s="17" t="str">
        <f t="shared" si="15"/>
        <v xml:space="preserve"> </v>
      </c>
      <c r="G53" s="21" t="str">
        <f t="shared" si="16"/>
        <v xml:space="preserve"> </v>
      </c>
      <c r="H53" s="17" t="str">
        <f t="shared" si="3"/>
        <v xml:space="preserve"> </v>
      </c>
      <c r="I53" s="21" t="str">
        <f t="shared" si="17"/>
        <v xml:space="preserve"> </v>
      </c>
      <c r="J53" s="21" t="str">
        <f t="shared" si="4"/>
        <v xml:space="preserve"> </v>
      </c>
      <c r="K53" s="22" t="str">
        <f t="shared" si="5"/>
        <v xml:space="preserve"> </v>
      </c>
      <c r="L53" s="22" t="str">
        <f t="shared" si="6"/>
        <v xml:space="preserve"> </v>
      </c>
      <c r="M53" s="22" t="str">
        <f t="shared" si="7"/>
        <v xml:space="preserve"> </v>
      </c>
      <c r="N53" s="22" t="str">
        <f t="shared" si="8"/>
        <v xml:space="preserve"> </v>
      </c>
      <c r="O53" s="22" t="str">
        <f t="shared" si="9"/>
        <v xml:space="preserve"> </v>
      </c>
      <c r="P53" s="22" t="str">
        <f t="shared" si="10"/>
        <v xml:space="preserve"> </v>
      </c>
      <c r="Q53" s="22" t="str">
        <f t="shared" si="11"/>
        <v xml:space="preserve"> </v>
      </c>
      <c r="R53" s="22" t="str">
        <f t="shared" si="12"/>
        <v xml:space="preserve"> </v>
      </c>
      <c r="S53" s="22" t="str">
        <f t="shared" si="13"/>
        <v xml:space="preserve"> </v>
      </c>
      <c r="T53" s="17" t="s">
        <v>17</v>
      </c>
      <c r="U53" s="17" t="s">
        <v>17</v>
      </c>
      <c r="V53" s="4"/>
    </row>
    <row r="54" spans="1:22" x14ac:dyDescent="0.25">
      <c r="A54" s="15" t="str">
        <f t="shared" si="1"/>
        <v xml:space="preserve"> </v>
      </c>
      <c r="B54" s="15">
        <f t="shared" si="0"/>
        <v>0</v>
      </c>
      <c r="C54" s="16">
        <f t="shared" ca="1" si="2"/>
        <v>46640</v>
      </c>
      <c r="D54" s="17">
        <v>29</v>
      </c>
      <c r="E54" s="18" t="str">
        <f t="shared" si="14"/>
        <v xml:space="preserve"> </v>
      </c>
      <c r="F54" s="17" t="str">
        <f t="shared" si="15"/>
        <v xml:space="preserve"> </v>
      </c>
      <c r="G54" s="21" t="str">
        <f t="shared" si="16"/>
        <v xml:space="preserve"> </v>
      </c>
      <c r="H54" s="17" t="str">
        <f t="shared" si="3"/>
        <v xml:space="preserve"> </v>
      </c>
      <c r="I54" s="21" t="str">
        <f t="shared" si="17"/>
        <v xml:space="preserve"> </v>
      </c>
      <c r="J54" s="21" t="str">
        <f t="shared" si="4"/>
        <v xml:space="preserve"> </v>
      </c>
      <c r="K54" s="22" t="str">
        <f t="shared" si="5"/>
        <v xml:space="preserve"> </v>
      </c>
      <c r="L54" s="22" t="str">
        <f t="shared" si="6"/>
        <v xml:space="preserve"> </v>
      </c>
      <c r="M54" s="22" t="str">
        <f t="shared" si="7"/>
        <v xml:space="preserve"> </v>
      </c>
      <c r="N54" s="22" t="str">
        <f t="shared" si="8"/>
        <v xml:space="preserve"> </v>
      </c>
      <c r="O54" s="22" t="str">
        <f t="shared" si="9"/>
        <v xml:space="preserve"> </v>
      </c>
      <c r="P54" s="22" t="str">
        <f t="shared" si="10"/>
        <v xml:space="preserve"> </v>
      </c>
      <c r="Q54" s="22" t="str">
        <f t="shared" si="11"/>
        <v xml:space="preserve"> </v>
      </c>
      <c r="R54" s="22" t="str">
        <f t="shared" si="12"/>
        <v xml:space="preserve"> </v>
      </c>
      <c r="S54" s="22" t="str">
        <f t="shared" si="13"/>
        <v xml:space="preserve"> </v>
      </c>
      <c r="T54" s="17" t="s">
        <v>17</v>
      </c>
      <c r="U54" s="17" t="s">
        <v>17</v>
      </c>
      <c r="V54" s="4"/>
    </row>
    <row r="55" spans="1:22" x14ac:dyDescent="0.25">
      <c r="A55" s="15" t="str">
        <f t="shared" si="1"/>
        <v xml:space="preserve"> </v>
      </c>
      <c r="B55" s="15">
        <f t="shared" si="0"/>
        <v>0</v>
      </c>
      <c r="C55" s="16">
        <f t="shared" ca="1" si="2"/>
        <v>46670</v>
      </c>
      <c r="D55" s="17">
        <v>30</v>
      </c>
      <c r="E55" s="18" t="str">
        <f t="shared" si="14"/>
        <v xml:space="preserve"> </v>
      </c>
      <c r="F55" s="17" t="str">
        <f t="shared" si="15"/>
        <v xml:space="preserve"> </v>
      </c>
      <c r="G55" s="21" t="str">
        <f t="shared" si="16"/>
        <v xml:space="preserve"> </v>
      </c>
      <c r="H55" s="17" t="str">
        <f t="shared" si="3"/>
        <v xml:space="preserve"> </v>
      </c>
      <c r="I55" s="21" t="str">
        <f t="shared" si="17"/>
        <v xml:space="preserve"> </v>
      </c>
      <c r="J55" s="21" t="str">
        <f t="shared" si="4"/>
        <v xml:space="preserve"> </v>
      </c>
      <c r="K55" s="22" t="str">
        <f t="shared" si="5"/>
        <v xml:space="preserve"> </v>
      </c>
      <c r="L55" s="22" t="str">
        <f t="shared" si="6"/>
        <v xml:space="preserve"> </v>
      </c>
      <c r="M55" s="22" t="str">
        <f t="shared" si="7"/>
        <v xml:space="preserve"> </v>
      </c>
      <c r="N55" s="22" t="str">
        <f t="shared" si="8"/>
        <v xml:space="preserve"> </v>
      </c>
      <c r="O55" s="22" t="str">
        <f t="shared" si="9"/>
        <v xml:space="preserve"> </v>
      </c>
      <c r="P55" s="22" t="str">
        <f t="shared" si="10"/>
        <v xml:space="preserve"> </v>
      </c>
      <c r="Q55" s="22" t="str">
        <f t="shared" si="11"/>
        <v xml:space="preserve"> </v>
      </c>
      <c r="R55" s="22" t="str">
        <f t="shared" si="12"/>
        <v xml:space="preserve"> </v>
      </c>
      <c r="S55" s="22" t="str">
        <f t="shared" si="13"/>
        <v xml:space="preserve"> </v>
      </c>
      <c r="T55" s="17" t="s">
        <v>17</v>
      </c>
      <c r="U55" s="17" t="s">
        <v>17</v>
      </c>
      <c r="V55" s="4"/>
    </row>
    <row r="56" spans="1:22" x14ac:dyDescent="0.25">
      <c r="A56" s="15" t="str">
        <f t="shared" si="1"/>
        <v xml:space="preserve"> </v>
      </c>
      <c r="B56" s="15">
        <f t="shared" si="0"/>
        <v>0</v>
      </c>
      <c r="C56" s="16">
        <f t="shared" ca="1" si="2"/>
        <v>46701</v>
      </c>
      <c r="D56" s="17">
        <v>31</v>
      </c>
      <c r="E56" s="18" t="str">
        <f t="shared" si="14"/>
        <v xml:space="preserve"> </v>
      </c>
      <c r="F56" s="17" t="str">
        <f t="shared" si="15"/>
        <v xml:space="preserve"> </v>
      </c>
      <c r="G56" s="21" t="str">
        <f t="shared" si="16"/>
        <v xml:space="preserve"> </v>
      </c>
      <c r="H56" s="17" t="str">
        <f t="shared" si="3"/>
        <v xml:space="preserve"> </v>
      </c>
      <c r="I56" s="21" t="str">
        <f t="shared" si="17"/>
        <v xml:space="preserve"> </v>
      </c>
      <c r="J56" s="21" t="str">
        <f t="shared" si="4"/>
        <v xml:space="preserve"> </v>
      </c>
      <c r="K56" s="22" t="str">
        <f t="shared" si="5"/>
        <v xml:space="preserve"> </v>
      </c>
      <c r="L56" s="22" t="str">
        <f t="shared" si="6"/>
        <v xml:space="preserve"> </v>
      </c>
      <c r="M56" s="22" t="str">
        <f t="shared" si="7"/>
        <v xml:space="preserve"> </v>
      </c>
      <c r="N56" s="22" t="str">
        <f t="shared" si="8"/>
        <v xml:space="preserve"> </v>
      </c>
      <c r="O56" s="22" t="str">
        <f t="shared" si="9"/>
        <v xml:space="preserve"> </v>
      </c>
      <c r="P56" s="22" t="str">
        <f t="shared" si="10"/>
        <v xml:space="preserve"> </v>
      </c>
      <c r="Q56" s="22" t="str">
        <f t="shared" si="11"/>
        <v xml:space="preserve"> </v>
      </c>
      <c r="R56" s="22" t="str">
        <f t="shared" si="12"/>
        <v xml:space="preserve"> </v>
      </c>
      <c r="S56" s="22" t="str">
        <f t="shared" si="13"/>
        <v xml:space="preserve"> </v>
      </c>
      <c r="T56" s="17" t="s">
        <v>17</v>
      </c>
      <c r="U56" s="17" t="s">
        <v>17</v>
      </c>
      <c r="V56" s="4"/>
    </row>
    <row r="57" spans="1:22" x14ac:dyDescent="0.25">
      <c r="A57" s="15" t="str">
        <f t="shared" si="1"/>
        <v xml:space="preserve"> </v>
      </c>
      <c r="B57" s="15">
        <f t="shared" si="0"/>
        <v>0</v>
      </c>
      <c r="C57" s="16">
        <f t="shared" ca="1" si="2"/>
        <v>46731</v>
      </c>
      <c r="D57" s="17">
        <v>32</v>
      </c>
      <c r="E57" s="18" t="str">
        <f t="shared" si="14"/>
        <v xml:space="preserve"> </v>
      </c>
      <c r="F57" s="17" t="str">
        <f t="shared" si="15"/>
        <v xml:space="preserve"> </v>
      </c>
      <c r="G57" s="21" t="str">
        <f t="shared" si="16"/>
        <v xml:space="preserve"> </v>
      </c>
      <c r="H57" s="17" t="str">
        <f t="shared" si="3"/>
        <v xml:space="preserve"> </v>
      </c>
      <c r="I57" s="21" t="str">
        <f t="shared" si="17"/>
        <v xml:space="preserve"> </v>
      </c>
      <c r="J57" s="21" t="str">
        <f t="shared" si="4"/>
        <v xml:space="preserve"> </v>
      </c>
      <c r="K57" s="22" t="str">
        <f t="shared" si="5"/>
        <v xml:space="preserve"> </v>
      </c>
      <c r="L57" s="22" t="str">
        <f t="shared" si="6"/>
        <v xml:space="preserve"> </v>
      </c>
      <c r="M57" s="22" t="str">
        <f t="shared" si="7"/>
        <v xml:space="preserve"> </v>
      </c>
      <c r="N57" s="22" t="str">
        <f t="shared" si="8"/>
        <v xml:space="preserve"> </v>
      </c>
      <c r="O57" s="22" t="str">
        <f t="shared" si="9"/>
        <v xml:space="preserve"> </v>
      </c>
      <c r="P57" s="22" t="str">
        <f t="shared" si="10"/>
        <v xml:space="preserve"> </v>
      </c>
      <c r="Q57" s="22" t="str">
        <f t="shared" si="11"/>
        <v xml:space="preserve"> </v>
      </c>
      <c r="R57" s="22" t="str">
        <f t="shared" si="12"/>
        <v xml:space="preserve"> </v>
      </c>
      <c r="S57" s="22" t="str">
        <f t="shared" si="13"/>
        <v xml:space="preserve"> </v>
      </c>
      <c r="T57" s="17" t="s">
        <v>17</v>
      </c>
      <c r="U57" s="17" t="s">
        <v>17</v>
      </c>
      <c r="V57" s="4"/>
    </row>
    <row r="58" spans="1:22" x14ac:dyDescent="0.25">
      <c r="A58" s="15" t="str">
        <f t="shared" si="1"/>
        <v xml:space="preserve"> </v>
      </c>
      <c r="B58" s="15">
        <f t="shared" si="0"/>
        <v>0</v>
      </c>
      <c r="C58" s="16">
        <f t="shared" ca="1" si="2"/>
        <v>46762</v>
      </c>
      <c r="D58" s="17">
        <v>33</v>
      </c>
      <c r="E58" s="18" t="str">
        <f t="shared" si="14"/>
        <v xml:space="preserve"> </v>
      </c>
      <c r="F58" s="17" t="str">
        <f t="shared" si="15"/>
        <v xml:space="preserve"> </v>
      </c>
      <c r="G58" s="21" t="str">
        <f t="shared" si="16"/>
        <v xml:space="preserve"> </v>
      </c>
      <c r="H58" s="17" t="str">
        <f t="shared" si="3"/>
        <v xml:space="preserve"> </v>
      </c>
      <c r="I58" s="21" t="str">
        <f t="shared" si="17"/>
        <v xml:space="preserve"> </v>
      </c>
      <c r="J58" s="21" t="str">
        <f t="shared" si="4"/>
        <v xml:space="preserve"> </v>
      </c>
      <c r="K58" s="22" t="str">
        <f t="shared" si="5"/>
        <v xml:space="preserve"> </v>
      </c>
      <c r="L58" s="22" t="str">
        <f t="shared" si="6"/>
        <v xml:space="preserve"> </v>
      </c>
      <c r="M58" s="22" t="str">
        <f t="shared" si="7"/>
        <v xml:space="preserve"> </v>
      </c>
      <c r="N58" s="22" t="str">
        <f t="shared" si="8"/>
        <v xml:space="preserve"> </v>
      </c>
      <c r="O58" s="22" t="str">
        <f t="shared" si="9"/>
        <v xml:space="preserve"> </v>
      </c>
      <c r="P58" s="22" t="str">
        <f t="shared" si="10"/>
        <v xml:space="preserve"> </v>
      </c>
      <c r="Q58" s="22" t="str">
        <f t="shared" si="11"/>
        <v xml:space="preserve"> </v>
      </c>
      <c r="R58" s="22" t="str">
        <f t="shared" si="12"/>
        <v xml:space="preserve"> </v>
      </c>
      <c r="S58" s="22" t="str">
        <f t="shared" si="13"/>
        <v xml:space="preserve"> </v>
      </c>
      <c r="T58" s="17" t="s">
        <v>17</v>
      </c>
      <c r="U58" s="17" t="s">
        <v>17</v>
      </c>
      <c r="V58" s="4"/>
    </row>
    <row r="59" spans="1:22" x14ac:dyDescent="0.25">
      <c r="A59" s="15" t="str">
        <f t="shared" si="1"/>
        <v xml:space="preserve"> </v>
      </c>
      <c r="B59" s="15">
        <f t="shared" si="0"/>
        <v>0</v>
      </c>
      <c r="C59" s="16">
        <f t="shared" ca="1" si="2"/>
        <v>46793</v>
      </c>
      <c r="D59" s="17">
        <v>34</v>
      </c>
      <c r="E59" s="18" t="str">
        <f t="shared" si="14"/>
        <v xml:space="preserve"> </v>
      </c>
      <c r="F59" s="17" t="str">
        <f t="shared" si="15"/>
        <v xml:space="preserve"> </v>
      </c>
      <c r="G59" s="21" t="str">
        <f t="shared" si="16"/>
        <v xml:space="preserve"> </v>
      </c>
      <c r="H59" s="17" t="str">
        <f t="shared" si="3"/>
        <v xml:space="preserve"> </v>
      </c>
      <c r="I59" s="21" t="str">
        <f t="shared" si="17"/>
        <v xml:space="preserve"> </v>
      </c>
      <c r="J59" s="21" t="str">
        <f t="shared" si="4"/>
        <v xml:space="preserve"> </v>
      </c>
      <c r="K59" s="22" t="str">
        <f t="shared" si="5"/>
        <v xml:space="preserve"> </v>
      </c>
      <c r="L59" s="22" t="str">
        <f t="shared" si="6"/>
        <v xml:space="preserve"> </v>
      </c>
      <c r="M59" s="22" t="str">
        <f t="shared" si="7"/>
        <v xml:space="preserve"> </v>
      </c>
      <c r="N59" s="22" t="str">
        <f t="shared" si="8"/>
        <v xml:space="preserve"> </v>
      </c>
      <c r="O59" s="22" t="str">
        <f t="shared" si="9"/>
        <v xml:space="preserve"> </v>
      </c>
      <c r="P59" s="22" t="str">
        <f t="shared" si="10"/>
        <v xml:space="preserve"> </v>
      </c>
      <c r="Q59" s="22" t="str">
        <f t="shared" si="11"/>
        <v xml:space="preserve"> </v>
      </c>
      <c r="R59" s="22" t="str">
        <f t="shared" si="12"/>
        <v xml:space="preserve"> </v>
      </c>
      <c r="S59" s="22" t="str">
        <f t="shared" si="13"/>
        <v xml:space="preserve"> </v>
      </c>
      <c r="T59" s="17" t="s">
        <v>17</v>
      </c>
      <c r="U59" s="17" t="s">
        <v>17</v>
      </c>
      <c r="V59" s="4"/>
    </row>
    <row r="60" spans="1:22" x14ac:dyDescent="0.25">
      <c r="A60" s="15" t="str">
        <f t="shared" si="1"/>
        <v xml:space="preserve"> </v>
      </c>
      <c r="B60" s="15">
        <f t="shared" si="0"/>
        <v>0</v>
      </c>
      <c r="C60" s="16">
        <f t="shared" ca="1" si="2"/>
        <v>46822</v>
      </c>
      <c r="D60" s="17">
        <v>35</v>
      </c>
      <c r="E60" s="18" t="str">
        <f t="shared" si="14"/>
        <v xml:space="preserve"> </v>
      </c>
      <c r="F60" s="17" t="str">
        <f t="shared" si="15"/>
        <v xml:space="preserve"> </v>
      </c>
      <c r="G60" s="21" t="str">
        <f t="shared" si="16"/>
        <v xml:space="preserve"> </v>
      </c>
      <c r="H60" s="17" t="str">
        <f t="shared" si="3"/>
        <v xml:space="preserve"> </v>
      </c>
      <c r="I60" s="21" t="str">
        <f t="shared" si="17"/>
        <v xml:space="preserve"> </v>
      </c>
      <c r="J60" s="21" t="str">
        <f t="shared" si="4"/>
        <v xml:space="preserve"> </v>
      </c>
      <c r="K60" s="22" t="str">
        <f t="shared" si="5"/>
        <v xml:space="preserve"> </v>
      </c>
      <c r="L60" s="22" t="str">
        <f t="shared" si="6"/>
        <v xml:space="preserve"> </v>
      </c>
      <c r="M60" s="22" t="str">
        <f t="shared" si="7"/>
        <v xml:space="preserve"> </v>
      </c>
      <c r="N60" s="22" t="str">
        <f t="shared" si="8"/>
        <v xml:space="preserve"> </v>
      </c>
      <c r="O60" s="22" t="str">
        <f t="shared" si="9"/>
        <v xml:space="preserve"> </v>
      </c>
      <c r="P60" s="22" t="str">
        <f t="shared" si="10"/>
        <v xml:space="preserve"> </v>
      </c>
      <c r="Q60" s="22" t="str">
        <f t="shared" si="11"/>
        <v xml:space="preserve"> </v>
      </c>
      <c r="R60" s="22" t="str">
        <f t="shared" si="12"/>
        <v xml:space="preserve"> </v>
      </c>
      <c r="S60" s="22" t="str">
        <f t="shared" si="13"/>
        <v xml:space="preserve"> </v>
      </c>
      <c r="T60" s="17" t="s">
        <v>17</v>
      </c>
      <c r="U60" s="17" t="s">
        <v>17</v>
      </c>
      <c r="V60" s="4"/>
    </row>
    <row r="61" spans="1:22" x14ac:dyDescent="0.25">
      <c r="A61" s="15" t="str">
        <f t="shared" si="1"/>
        <v xml:space="preserve"> </v>
      </c>
      <c r="B61" s="15">
        <f t="shared" si="0"/>
        <v>0</v>
      </c>
      <c r="C61" s="16">
        <f t="shared" ca="1" si="2"/>
        <v>46853</v>
      </c>
      <c r="D61" s="17">
        <v>36</v>
      </c>
      <c r="E61" s="18" t="str">
        <f t="shared" si="14"/>
        <v xml:space="preserve"> </v>
      </c>
      <c r="F61" s="17" t="str">
        <f t="shared" si="15"/>
        <v xml:space="preserve"> </v>
      </c>
      <c r="G61" s="21" t="str">
        <f t="shared" si="16"/>
        <v xml:space="preserve"> </v>
      </c>
      <c r="H61" s="17" t="str">
        <f t="shared" si="3"/>
        <v xml:space="preserve"> </v>
      </c>
      <c r="I61" s="21" t="str">
        <f t="shared" si="17"/>
        <v xml:space="preserve"> </v>
      </c>
      <c r="J61" s="21" t="str">
        <f t="shared" si="4"/>
        <v xml:space="preserve"> </v>
      </c>
      <c r="K61" s="22" t="str">
        <f t="shared" si="5"/>
        <v xml:space="preserve"> </v>
      </c>
      <c r="L61" s="22" t="str">
        <f t="shared" si="6"/>
        <v xml:space="preserve"> </v>
      </c>
      <c r="M61" s="22" t="str">
        <f t="shared" si="7"/>
        <v xml:space="preserve"> </v>
      </c>
      <c r="N61" s="22" t="str">
        <f t="shared" si="8"/>
        <v xml:space="preserve"> </v>
      </c>
      <c r="O61" s="22" t="str">
        <f t="shared" si="9"/>
        <v xml:space="preserve"> </v>
      </c>
      <c r="P61" s="22" t="str">
        <f t="shared" si="10"/>
        <v xml:space="preserve"> </v>
      </c>
      <c r="Q61" s="22" t="str">
        <f t="shared" si="11"/>
        <v xml:space="preserve"> </v>
      </c>
      <c r="R61" s="22" t="str">
        <f t="shared" si="12"/>
        <v xml:space="preserve"> </v>
      </c>
      <c r="S61" s="22" t="str">
        <f t="shared" si="13"/>
        <v xml:space="preserve"> </v>
      </c>
      <c r="T61" s="17" t="s">
        <v>17</v>
      </c>
      <c r="U61" s="17" t="s">
        <v>17</v>
      </c>
      <c r="V61" s="4"/>
    </row>
    <row r="62" spans="1:22" x14ac:dyDescent="0.25">
      <c r="A62" s="15" t="str">
        <f t="shared" si="1"/>
        <v xml:space="preserve"> </v>
      </c>
      <c r="B62" s="15">
        <f t="shared" si="0"/>
        <v>0</v>
      </c>
      <c r="C62" s="16">
        <f t="shared" ca="1" si="2"/>
        <v>46883</v>
      </c>
      <c r="D62" s="17">
        <v>37</v>
      </c>
      <c r="E62" s="18" t="str">
        <f t="shared" si="14"/>
        <v xml:space="preserve"> </v>
      </c>
      <c r="F62" s="17" t="str">
        <f t="shared" si="15"/>
        <v xml:space="preserve"> </v>
      </c>
      <c r="G62" s="21" t="str">
        <f t="shared" si="16"/>
        <v xml:space="preserve"> </v>
      </c>
      <c r="H62" s="17" t="str">
        <f t="shared" si="3"/>
        <v xml:space="preserve"> </v>
      </c>
      <c r="I62" s="21" t="str">
        <f t="shared" si="17"/>
        <v xml:space="preserve"> </v>
      </c>
      <c r="J62" s="21" t="str">
        <f t="shared" si="4"/>
        <v xml:space="preserve"> </v>
      </c>
      <c r="K62" s="22" t="str">
        <f t="shared" si="5"/>
        <v xml:space="preserve"> </v>
      </c>
      <c r="L62" s="22" t="str">
        <f t="shared" si="6"/>
        <v xml:space="preserve"> </v>
      </c>
      <c r="M62" s="22" t="str">
        <f t="shared" si="7"/>
        <v xml:space="preserve"> </v>
      </c>
      <c r="N62" s="22" t="str">
        <f t="shared" si="8"/>
        <v xml:space="preserve"> </v>
      </c>
      <c r="O62" s="22" t="str">
        <f t="shared" si="9"/>
        <v xml:space="preserve"> </v>
      </c>
      <c r="P62" s="22" t="str">
        <f t="shared" si="10"/>
        <v xml:space="preserve"> </v>
      </c>
      <c r="Q62" s="22" t="str">
        <f t="shared" si="11"/>
        <v xml:space="preserve"> </v>
      </c>
      <c r="R62" s="22" t="str">
        <f t="shared" si="12"/>
        <v xml:space="preserve"> </v>
      </c>
      <c r="S62" s="22" t="str">
        <f t="shared" si="13"/>
        <v xml:space="preserve"> </v>
      </c>
      <c r="T62" s="17" t="s">
        <v>17</v>
      </c>
      <c r="U62" s="17" t="s">
        <v>17</v>
      </c>
      <c r="V62" s="4"/>
    </row>
    <row r="63" spans="1:22" x14ac:dyDescent="0.25">
      <c r="A63" s="15" t="str">
        <f t="shared" si="1"/>
        <v xml:space="preserve"> </v>
      </c>
      <c r="B63" s="15">
        <f t="shared" si="0"/>
        <v>0</v>
      </c>
      <c r="C63" s="16">
        <f t="shared" ca="1" si="2"/>
        <v>46914</v>
      </c>
      <c r="D63" s="17">
        <v>38</v>
      </c>
      <c r="E63" s="18" t="str">
        <f t="shared" si="14"/>
        <v xml:space="preserve"> </v>
      </c>
      <c r="F63" s="17" t="str">
        <f t="shared" si="15"/>
        <v xml:space="preserve"> </v>
      </c>
      <c r="G63" s="21" t="str">
        <f t="shared" si="16"/>
        <v xml:space="preserve"> </v>
      </c>
      <c r="H63" s="17" t="str">
        <f t="shared" si="3"/>
        <v xml:space="preserve"> </v>
      </c>
      <c r="I63" s="21" t="str">
        <f t="shared" si="17"/>
        <v xml:space="preserve"> </v>
      </c>
      <c r="J63" s="21" t="str">
        <f t="shared" si="4"/>
        <v xml:space="preserve"> </v>
      </c>
      <c r="K63" s="22" t="str">
        <f t="shared" si="5"/>
        <v xml:space="preserve"> </v>
      </c>
      <c r="L63" s="22" t="str">
        <f t="shared" si="6"/>
        <v xml:space="preserve"> </v>
      </c>
      <c r="M63" s="22" t="str">
        <f t="shared" si="7"/>
        <v xml:space="preserve"> </v>
      </c>
      <c r="N63" s="22" t="str">
        <f t="shared" si="8"/>
        <v xml:space="preserve"> </v>
      </c>
      <c r="O63" s="22" t="str">
        <f t="shared" si="9"/>
        <v xml:space="preserve"> </v>
      </c>
      <c r="P63" s="22" t="str">
        <f t="shared" si="10"/>
        <v xml:space="preserve"> </v>
      </c>
      <c r="Q63" s="22" t="str">
        <f t="shared" si="11"/>
        <v xml:space="preserve"> </v>
      </c>
      <c r="R63" s="22" t="str">
        <f t="shared" si="12"/>
        <v xml:space="preserve"> </v>
      </c>
      <c r="S63" s="22" t="str">
        <f t="shared" si="13"/>
        <v xml:space="preserve"> </v>
      </c>
      <c r="T63" s="17" t="s">
        <v>17</v>
      </c>
      <c r="U63" s="17" t="s">
        <v>17</v>
      </c>
      <c r="V63" s="4"/>
    </row>
    <row r="64" spans="1:22" x14ac:dyDescent="0.25">
      <c r="A64" s="15" t="str">
        <f t="shared" si="1"/>
        <v xml:space="preserve"> </v>
      </c>
      <c r="B64" s="15">
        <f t="shared" si="0"/>
        <v>0</v>
      </c>
      <c r="C64" s="16">
        <f t="shared" ca="1" si="2"/>
        <v>46944</v>
      </c>
      <c r="D64" s="17">
        <v>39</v>
      </c>
      <c r="E64" s="18" t="str">
        <f t="shared" si="14"/>
        <v xml:space="preserve"> </v>
      </c>
      <c r="F64" s="17" t="str">
        <f t="shared" si="15"/>
        <v xml:space="preserve"> </v>
      </c>
      <c r="G64" s="21" t="str">
        <f t="shared" si="16"/>
        <v xml:space="preserve"> </v>
      </c>
      <c r="H64" s="17" t="str">
        <f t="shared" si="3"/>
        <v xml:space="preserve"> </v>
      </c>
      <c r="I64" s="21" t="str">
        <f t="shared" si="17"/>
        <v xml:space="preserve"> </v>
      </c>
      <c r="J64" s="21" t="str">
        <f t="shared" si="4"/>
        <v xml:space="preserve"> </v>
      </c>
      <c r="K64" s="22" t="str">
        <f t="shared" si="5"/>
        <v xml:space="preserve"> </v>
      </c>
      <c r="L64" s="22" t="str">
        <f t="shared" si="6"/>
        <v xml:space="preserve"> </v>
      </c>
      <c r="M64" s="22" t="str">
        <f t="shared" si="7"/>
        <v xml:space="preserve"> </v>
      </c>
      <c r="N64" s="22" t="str">
        <f t="shared" si="8"/>
        <v xml:space="preserve"> </v>
      </c>
      <c r="O64" s="22" t="str">
        <f t="shared" si="9"/>
        <v xml:space="preserve"> </v>
      </c>
      <c r="P64" s="22" t="str">
        <f t="shared" si="10"/>
        <v xml:space="preserve"> </v>
      </c>
      <c r="Q64" s="22" t="str">
        <f t="shared" si="11"/>
        <v xml:space="preserve"> </v>
      </c>
      <c r="R64" s="22" t="str">
        <f t="shared" si="12"/>
        <v xml:space="preserve"> </v>
      </c>
      <c r="S64" s="22" t="str">
        <f t="shared" si="13"/>
        <v xml:space="preserve"> </v>
      </c>
      <c r="T64" s="17" t="s">
        <v>17</v>
      </c>
      <c r="U64" s="17" t="s">
        <v>17</v>
      </c>
      <c r="V64" s="4"/>
    </row>
    <row r="65" spans="1:22" x14ac:dyDescent="0.25">
      <c r="A65" s="15" t="str">
        <f t="shared" si="1"/>
        <v xml:space="preserve"> </v>
      </c>
      <c r="B65" s="15">
        <f t="shared" si="0"/>
        <v>0</v>
      </c>
      <c r="C65" s="16">
        <f t="shared" ca="1" si="2"/>
        <v>46975</v>
      </c>
      <c r="D65" s="17">
        <v>40</v>
      </c>
      <c r="E65" s="18" t="str">
        <f t="shared" si="14"/>
        <v xml:space="preserve"> </v>
      </c>
      <c r="F65" s="17" t="str">
        <f t="shared" si="15"/>
        <v xml:space="preserve"> </v>
      </c>
      <c r="G65" s="21" t="str">
        <f t="shared" si="16"/>
        <v xml:space="preserve"> </v>
      </c>
      <c r="H65" s="17" t="str">
        <f t="shared" si="3"/>
        <v xml:space="preserve"> </v>
      </c>
      <c r="I65" s="21" t="str">
        <f t="shared" si="17"/>
        <v xml:space="preserve"> </v>
      </c>
      <c r="J65" s="21" t="str">
        <f t="shared" si="4"/>
        <v xml:space="preserve"> </v>
      </c>
      <c r="K65" s="22" t="str">
        <f t="shared" si="5"/>
        <v xml:space="preserve"> </v>
      </c>
      <c r="L65" s="22" t="str">
        <f t="shared" si="6"/>
        <v xml:space="preserve"> </v>
      </c>
      <c r="M65" s="22" t="str">
        <f t="shared" si="7"/>
        <v xml:space="preserve"> </v>
      </c>
      <c r="N65" s="22" t="str">
        <f t="shared" si="8"/>
        <v xml:space="preserve"> </v>
      </c>
      <c r="O65" s="22" t="str">
        <f t="shared" si="9"/>
        <v xml:space="preserve"> </v>
      </c>
      <c r="P65" s="22" t="str">
        <f t="shared" si="10"/>
        <v xml:space="preserve"> </v>
      </c>
      <c r="Q65" s="22" t="str">
        <f t="shared" si="11"/>
        <v xml:space="preserve"> </v>
      </c>
      <c r="R65" s="22" t="str">
        <f t="shared" si="12"/>
        <v xml:space="preserve"> </v>
      </c>
      <c r="S65" s="22" t="str">
        <f t="shared" si="13"/>
        <v xml:space="preserve"> </v>
      </c>
      <c r="T65" s="17" t="s">
        <v>17</v>
      </c>
      <c r="U65" s="17" t="s">
        <v>17</v>
      </c>
      <c r="V65" s="4"/>
    </row>
    <row r="66" spans="1:22" x14ac:dyDescent="0.25">
      <c r="A66" s="15" t="str">
        <f t="shared" si="1"/>
        <v xml:space="preserve"> </v>
      </c>
      <c r="B66" s="15">
        <f t="shared" si="0"/>
        <v>0</v>
      </c>
      <c r="C66" s="16">
        <f t="shared" ca="1" si="2"/>
        <v>47006</v>
      </c>
      <c r="D66" s="17">
        <v>41</v>
      </c>
      <c r="E66" s="18" t="str">
        <f t="shared" si="14"/>
        <v xml:space="preserve"> </v>
      </c>
      <c r="F66" s="17" t="str">
        <f t="shared" si="15"/>
        <v xml:space="preserve"> </v>
      </c>
      <c r="G66" s="21" t="str">
        <f t="shared" si="16"/>
        <v xml:space="preserve"> </v>
      </c>
      <c r="H66" s="17" t="str">
        <f t="shared" si="3"/>
        <v xml:space="preserve"> </v>
      </c>
      <c r="I66" s="21" t="str">
        <f t="shared" si="17"/>
        <v xml:space="preserve"> </v>
      </c>
      <c r="J66" s="21" t="str">
        <f t="shared" si="4"/>
        <v xml:space="preserve"> </v>
      </c>
      <c r="K66" s="22" t="str">
        <f t="shared" si="5"/>
        <v xml:space="preserve"> </v>
      </c>
      <c r="L66" s="22" t="str">
        <f t="shared" si="6"/>
        <v xml:space="preserve"> </v>
      </c>
      <c r="M66" s="22" t="str">
        <f t="shared" si="7"/>
        <v xml:space="preserve"> </v>
      </c>
      <c r="N66" s="22" t="str">
        <f t="shared" si="8"/>
        <v xml:space="preserve"> </v>
      </c>
      <c r="O66" s="22" t="str">
        <f t="shared" si="9"/>
        <v xml:space="preserve"> </v>
      </c>
      <c r="P66" s="22" t="str">
        <f t="shared" si="10"/>
        <v xml:space="preserve"> </v>
      </c>
      <c r="Q66" s="22" t="str">
        <f t="shared" si="11"/>
        <v xml:space="preserve"> </v>
      </c>
      <c r="R66" s="22" t="str">
        <f t="shared" si="12"/>
        <v xml:space="preserve"> </v>
      </c>
      <c r="S66" s="22" t="str">
        <f t="shared" si="13"/>
        <v xml:space="preserve"> </v>
      </c>
      <c r="T66" s="17" t="s">
        <v>17</v>
      </c>
      <c r="U66" s="17" t="s">
        <v>17</v>
      </c>
      <c r="V66" s="4"/>
    </row>
    <row r="67" spans="1:22" x14ac:dyDescent="0.25">
      <c r="A67" s="15" t="str">
        <f t="shared" si="1"/>
        <v xml:space="preserve"> </v>
      </c>
      <c r="B67" s="15">
        <f t="shared" si="0"/>
        <v>0</v>
      </c>
      <c r="C67" s="16">
        <f t="shared" ca="1" si="2"/>
        <v>47036</v>
      </c>
      <c r="D67" s="17">
        <v>42</v>
      </c>
      <c r="E67" s="18" t="str">
        <f t="shared" si="14"/>
        <v xml:space="preserve"> </v>
      </c>
      <c r="F67" s="17" t="str">
        <f t="shared" si="15"/>
        <v xml:space="preserve"> </v>
      </c>
      <c r="G67" s="21" t="str">
        <f t="shared" si="16"/>
        <v xml:space="preserve"> </v>
      </c>
      <c r="H67" s="17" t="str">
        <f t="shared" si="3"/>
        <v xml:space="preserve"> </v>
      </c>
      <c r="I67" s="21" t="str">
        <f t="shared" si="17"/>
        <v xml:space="preserve"> </v>
      </c>
      <c r="J67" s="21" t="str">
        <f t="shared" si="4"/>
        <v xml:space="preserve"> </v>
      </c>
      <c r="K67" s="22" t="str">
        <f t="shared" si="5"/>
        <v xml:space="preserve"> </v>
      </c>
      <c r="L67" s="22" t="str">
        <f t="shared" si="6"/>
        <v xml:space="preserve"> </v>
      </c>
      <c r="M67" s="22" t="str">
        <f t="shared" si="7"/>
        <v xml:space="preserve"> </v>
      </c>
      <c r="N67" s="22" t="str">
        <f t="shared" si="8"/>
        <v xml:space="preserve"> </v>
      </c>
      <c r="O67" s="22" t="str">
        <f t="shared" si="9"/>
        <v xml:space="preserve"> </v>
      </c>
      <c r="P67" s="22" t="str">
        <f t="shared" si="10"/>
        <v xml:space="preserve"> </v>
      </c>
      <c r="Q67" s="22" t="str">
        <f t="shared" si="11"/>
        <v xml:space="preserve"> </v>
      </c>
      <c r="R67" s="22" t="str">
        <f t="shared" si="12"/>
        <v xml:space="preserve"> </v>
      </c>
      <c r="S67" s="22" t="str">
        <f t="shared" si="13"/>
        <v xml:space="preserve"> </v>
      </c>
      <c r="T67" s="17" t="s">
        <v>17</v>
      </c>
      <c r="U67" s="17" t="s">
        <v>17</v>
      </c>
      <c r="V67" s="4"/>
    </row>
    <row r="68" spans="1:22" x14ac:dyDescent="0.25">
      <c r="A68" s="15" t="str">
        <f t="shared" si="1"/>
        <v xml:space="preserve"> </v>
      </c>
      <c r="B68" s="15">
        <f t="shared" si="0"/>
        <v>0</v>
      </c>
      <c r="C68" s="16">
        <f t="shared" ca="1" si="2"/>
        <v>47067</v>
      </c>
      <c r="D68" s="17">
        <v>43</v>
      </c>
      <c r="E68" s="18" t="str">
        <f t="shared" si="14"/>
        <v xml:space="preserve"> </v>
      </c>
      <c r="F68" s="17" t="str">
        <f t="shared" si="15"/>
        <v xml:space="preserve"> </v>
      </c>
      <c r="G68" s="21" t="str">
        <f t="shared" si="16"/>
        <v xml:space="preserve"> </v>
      </c>
      <c r="H68" s="17" t="str">
        <f t="shared" si="3"/>
        <v xml:space="preserve"> </v>
      </c>
      <c r="I68" s="21" t="str">
        <f t="shared" si="17"/>
        <v xml:space="preserve"> </v>
      </c>
      <c r="J68" s="21" t="str">
        <f t="shared" si="4"/>
        <v xml:space="preserve"> </v>
      </c>
      <c r="K68" s="22" t="str">
        <f t="shared" si="5"/>
        <v xml:space="preserve"> </v>
      </c>
      <c r="L68" s="22" t="str">
        <f t="shared" si="6"/>
        <v xml:space="preserve"> </v>
      </c>
      <c r="M68" s="22" t="str">
        <f t="shared" si="7"/>
        <v xml:space="preserve"> </v>
      </c>
      <c r="N68" s="22" t="str">
        <f t="shared" si="8"/>
        <v xml:space="preserve"> </v>
      </c>
      <c r="O68" s="22" t="str">
        <f t="shared" si="9"/>
        <v xml:space="preserve"> </v>
      </c>
      <c r="P68" s="22" t="str">
        <f t="shared" si="10"/>
        <v xml:space="preserve"> </v>
      </c>
      <c r="Q68" s="22" t="str">
        <f t="shared" si="11"/>
        <v xml:space="preserve"> </v>
      </c>
      <c r="R68" s="22" t="str">
        <f t="shared" si="12"/>
        <v xml:space="preserve"> </v>
      </c>
      <c r="S68" s="22" t="str">
        <f t="shared" si="13"/>
        <v xml:space="preserve"> </v>
      </c>
      <c r="T68" s="17" t="s">
        <v>17</v>
      </c>
      <c r="U68" s="17" t="s">
        <v>17</v>
      </c>
      <c r="V68" s="4"/>
    </row>
    <row r="69" spans="1:22" x14ac:dyDescent="0.25">
      <c r="A69" s="15" t="str">
        <f t="shared" si="1"/>
        <v xml:space="preserve"> </v>
      </c>
      <c r="B69" s="15">
        <f t="shared" si="0"/>
        <v>0</v>
      </c>
      <c r="C69" s="16">
        <f t="shared" ca="1" si="2"/>
        <v>47097</v>
      </c>
      <c r="D69" s="17">
        <v>44</v>
      </c>
      <c r="E69" s="18" t="str">
        <f t="shared" si="14"/>
        <v xml:space="preserve"> </v>
      </c>
      <c r="F69" s="17" t="str">
        <f t="shared" si="15"/>
        <v xml:space="preserve"> </v>
      </c>
      <c r="G69" s="21" t="str">
        <f t="shared" si="16"/>
        <v xml:space="preserve"> </v>
      </c>
      <c r="H69" s="17" t="str">
        <f t="shared" si="3"/>
        <v xml:space="preserve"> </v>
      </c>
      <c r="I69" s="21" t="str">
        <f t="shared" si="17"/>
        <v xml:space="preserve"> </v>
      </c>
      <c r="J69" s="21" t="str">
        <f t="shared" si="4"/>
        <v xml:space="preserve"> </v>
      </c>
      <c r="K69" s="22" t="str">
        <f t="shared" si="5"/>
        <v xml:space="preserve"> </v>
      </c>
      <c r="L69" s="22" t="str">
        <f t="shared" si="6"/>
        <v xml:space="preserve"> </v>
      </c>
      <c r="M69" s="22" t="str">
        <f t="shared" si="7"/>
        <v xml:space="preserve"> </v>
      </c>
      <c r="N69" s="22" t="str">
        <f t="shared" si="8"/>
        <v xml:space="preserve"> </v>
      </c>
      <c r="O69" s="22" t="str">
        <f t="shared" si="9"/>
        <v xml:space="preserve"> </v>
      </c>
      <c r="P69" s="22" t="str">
        <f t="shared" si="10"/>
        <v xml:space="preserve"> </v>
      </c>
      <c r="Q69" s="22" t="str">
        <f t="shared" si="11"/>
        <v xml:space="preserve"> </v>
      </c>
      <c r="R69" s="22" t="str">
        <f t="shared" si="12"/>
        <v xml:space="preserve"> </v>
      </c>
      <c r="S69" s="22" t="str">
        <f t="shared" si="13"/>
        <v xml:space="preserve"> </v>
      </c>
      <c r="T69" s="17" t="s">
        <v>17</v>
      </c>
      <c r="U69" s="17" t="s">
        <v>17</v>
      </c>
      <c r="V69" s="4"/>
    </row>
    <row r="70" spans="1:22" x14ac:dyDescent="0.25">
      <c r="A70" s="15" t="str">
        <f t="shared" si="1"/>
        <v xml:space="preserve"> </v>
      </c>
      <c r="B70" s="15">
        <f t="shared" si="0"/>
        <v>0</v>
      </c>
      <c r="C70" s="16">
        <f t="shared" ca="1" si="2"/>
        <v>47128</v>
      </c>
      <c r="D70" s="17">
        <v>45</v>
      </c>
      <c r="E70" s="18" t="str">
        <f t="shared" si="14"/>
        <v xml:space="preserve"> </v>
      </c>
      <c r="F70" s="17" t="str">
        <f t="shared" si="15"/>
        <v xml:space="preserve"> </v>
      </c>
      <c r="G70" s="21" t="str">
        <f t="shared" si="16"/>
        <v xml:space="preserve"> </v>
      </c>
      <c r="H70" s="17" t="str">
        <f t="shared" si="3"/>
        <v xml:space="preserve"> </v>
      </c>
      <c r="I70" s="21" t="str">
        <f t="shared" si="17"/>
        <v xml:space="preserve"> </v>
      </c>
      <c r="J70" s="21" t="str">
        <f t="shared" si="4"/>
        <v xml:space="preserve"> </v>
      </c>
      <c r="K70" s="22" t="str">
        <f t="shared" si="5"/>
        <v xml:space="preserve"> </v>
      </c>
      <c r="L70" s="22" t="str">
        <f t="shared" si="6"/>
        <v xml:space="preserve"> </v>
      </c>
      <c r="M70" s="22" t="str">
        <f t="shared" si="7"/>
        <v xml:space="preserve"> </v>
      </c>
      <c r="N70" s="22" t="str">
        <f t="shared" si="8"/>
        <v xml:space="preserve"> </v>
      </c>
      <c r="O70" s="22" t="str">
        <f t="shared" si="9"/>
        <v xml:space="preserve"> </v>
      </c>
      <c r="P70" s="22" t="str">
        <f t="shared" si="10"/>
        <v xml:space="preserve"> </v>
      </c>
      <c r="Q70" s="22" t="str">
        <f t="shared" si="11"/>
        <v xml:space="preserve"> </v>
      </c>
      <c r="R70" s="22" t="str">
        <f t="shared" si="12"/>
        <v xml:space="preserve"> </v>
      </c>
      <c r="S70" s="22" t="str">
        <f t="shared" si="13"/>
        <v xml:space="preserve"> </v>
      </c>
      <c r="T70" s="17" t="s">
        <v>17</v>
      </c>
      <c r="U70" s="17" t="s">
        <v>17</v>
      </c>
      <c r="V70" s="4"/>
    </row>
    <row r="71" spans="1:22" x14ac:dyDescent="0.25">
      <c r="A71" s="15" t="str">
        <f t="shared" si="1"/>
        <v xml:space="preserve"> </v>
      </c>
      <c r="B71" s="15">
        <f t="shared" si="0"/>
        <v>0</v>
      </c>
      <c r="C71" s="16">
        <f t="shared" ca="1" si="2"/>
        <v>47159</v>
      </c>
      <c r="D71" s="17">
        <v>46</v>
      </c>
      <c r="E71" s="18" t="str">
        <f t="shared" si="14"/>
        <v xml:space="preserve"> </v>
      </c>
      <c r="F71" s="17" t="str">
        <f t="shared" si="15"/>
        <v xml:space="preserve"> </v>
      </c>
      <c r="G71" s="21" t="str">
        <f t="shared" si="16"/>
        <v xml:space="preserve"> </v>
      </c>
      <c r="H71" s="17" t="str">
        <f t="shared" si="3"/>
        <v xml:space="preserve"> </v>
      </c>
      <c r="I71" s="21" t="str">
        <f t="shared" si="17"/>
        <v xml:space="preserve"> </v>
      </c>
      <c r="J71" s="21" t="str">
        <f t="shared" si="4"/>
        <v xml:space="preserve"> </v>
      </c>
      <c r="K71" s="22" t="str">
        <f t="shared" si="5"/>
        <v xml:space="preserve"> </v>
      </c>
      <c r="L71" s="22" t="str">
        <f t="shared" si="6"/>
        <v xml:space="preserve"> </v>
      </c>
      <c r="M71" s="22" t="str">
        <f t="shared" si="7"/>
        <v xml:space="preserve"> </v>
      </c>
      <c r="N71" s="22" t="str">
        <f t="shared" si="8"/>
        <v xml:space="preserve"> </v>
      </c>
      <c r="O71" s="22" t="str">
        <f t="shared" si="9"/>
        <v xml:space="preserve"> </v>
      </c>
      <c r="P71" s="22" t="str">
        <f t="shared" si="10"/>
        <v xml:space="preserve"> </v>
      </c>
      <c r="Q71" s="22" t="str">
        <f t="shared" si="11"/>
        <v xml:space="preserve"> </v>
      </c>
      <c r="R71" s="22" t="str">
        <f t="shared" si="12"/>
        <v xml:space="preserve"> </v>
      </c>
      <c r="S71" s="22" t="str">
        <f t="shared" si="13"/>
        <v xml:space="preserve"> </v>
      </c>
      <c r="T71" s="17" t="s">
        <v>17</v>
      </c>
      <c r="U71" s="17" t="s">
        <v>17</v>
      </c>
      <c r="V71" s="4"/>
    </row>
    <row r="72" spans="1:22" x14ac:dyDescent="0.25">
      <c r="A72" s="15" t="str">
        <f t="shared" si="1"/>
        <v xml:space="preserve"> </v>
      </c>
      <c r="B72" s="15">
        <f t="shared" si="0"/>
        <v>0</v>
      </c>
      <c r="C72" s="16">
        <f t="shared" ca="1" si="2"/>
        <v>47187</v>
      </c>
      <c r="D72" s="17">
        <v>47</v>
      </c>
      <c r="E72" s="18" t="str">
        <f t="shared" si="14"/>
        <v xml:space="preserve"> </v>
      </c>
      <c r="F72" s="17" t="str">
        <f t="shared" si="15"/>
        <v xml:space="preserve"> </v>
      </c>
      <c r="G72" s="21" t="str">
        <f t="shared" si="16"/>
        <v xml:space="preserve"> </v>
      </c>
      <c r="H72" s="17" t="str">
        <f t="shared" si="3"/>
        <v xml:space="preserve"> </v>
      </c>
      <c r="I72" s="21" t="str">
        <f t="shared" si="17"/>
        <v xml:space="preserve"> </v>
      </c>
      <c r="J72" s="21" t="str">
        <f t="shared" si="4"/>
        <v xml:space="preserve"> </v>
      </c>
      <c r="K72" s="22" t="str">
        <f t="shared" si="5"/>
        <v xml:space="preserve"> </v>
      </c>
      <c r="L72" s="22" t="str">
        <f t="shared" si="6"/>
        <v xml:space="preserve"> </v>
      </c>
      <c r="M72" s="22" t="str">
        <f t="shared" si="7"/>
        <v xml:space="preserve"> </v>
      </c>
      <c r="N72" s="22" t="str">
        <f t="shared" si="8"/>
        <v xml:space="preserve"> </v>
      </c>
      <c r="O72" s="22" t="str">
        <f t="shared" si="9"/>
        <v xml:space="preserve"> </v>
      </c>
      <c r="P72" s="22" t="str">
        <f t="shared" si="10"/>
        <v xml:space="preserve"> </v>
      </c>
      <c r="Q72" s="22" t="str">
        <f t="shared" si="11"/>
        <v xml:space="preserve"> </v>
      </c>
      <c r="R72" s="22" t="str">
        <f t="shared" si="12"/>
        <v xml:space="preserve"> </v>
      </c>
      <c r="S72" s="22" t="str">
        <f t="shared" si="13"/>
        <v xml:space="preserve"> </v>
      </c>
      <c r="T72" s="17" t="s">
        <v>17</v>
      </c>
      <c r="U72" s="17" t="s">
        <v>17</v>
      </c>
      <c r="V72" s="4"/>
    </row>
    <row r="73" spans="1:22" x14ac:dyDescent="0.25">
      <c r="A73" s="15" t="str">
        <f t="shared" si="1"/>
        <v xml:space="preserve"> </v>
      </c>
      <c r="B73" s="15">
        <f t="shared" si="0"/>
        <v>0</v>
      </c>
      <c r="C73" s="16">
        <f t="shared" ca="1" si="2"/>
        <v>47218</v>
      </c>
      <c r="D73" s="17">
        <v>48</v>
      </c>
      <c r="E73" s="18" t="str">
        <f t="shared" si="14"/>
        <v xml:space="preserve"> </v>
      </c>
      <c r="F73" s="17" t="str">
        <f t="shared" si="15"/>
        <v xml:space="preserve"> </v>
      </c>
      <c r="G73" s="21" t="str">
        <f t="shared" si="16"/>
        <v xml:space="preserve"> </v>
      </c>
      <c r="H73" s="17" t="str">
        <f t="shared" si="3"/>
        <v xml:space="preserve"> </v>
      </c>
      <c r="I73" s="21" t="str">
        <f t="shared" si="17"/>
        <v xml:space="preserve"> </v>
      </c>
      <c r="J73" s="21" t="str">
        <f t="shared" si="4"/>
        <v xml:space="preserve"> </v>
      </c>
      <c r="K73" s="22" t="str">
        <f t="shared" si="5"/>
        <v xml:space="preserve"> </v>
      </c>
      <c r="L73" s="22" t="str">
        <f t="shared" si="6"/>
        <v xml:space="preserve"> </v>
      </c>
      <c r="M73" s="22" t="str">
        <f t="shared" si="7"/>
        <v xml:space="preserve"> </v>
      </c>
      <c r="N73" s="22" t="str">
        <f t="shared" si="8"/>
        <v xml:space="preserve"> </v>
      </c>
      <c r="O73" s="22" t="str">
        <f t="shared" si="9"/>
        <v xml:space="preserve"> </v>
      </c>
      <c r="P73" s="22" t="str">
        <f t="shared" si="10"/>
        <v xml:space="preserve"> </v>
      </c>
      <c r="Q73" s="22" t="str">
        <f t="shared" si="11"/>
        <v xml:space="preserve"> </v>
      </c>
      <c r="R73" s="22" t="str">
        <f t="shared" si="12"/>
        <v xml:space="preserve"> </v>
      </c>
      <c r="S73" s="22" t="str">
        <f t="shared" si="13"/>
        <v xml:space="preserve"> </v>
      </c>
      <c r="T73" s="17" t="s">
        <v>17</v>
      </c>
      <c r="U73" s="17" t="s">
        <v>17</v>
      </c>
      <c r="V73" s="4"/>
    </row>
    <row r="74" spans="1:22" x14ac:dyDescent="0.25">
      <c r="A74" s="15" t="str">
        <f t="shared" si="1"/>
        <v xml:space="preserve"> </v>
      </c>
      <c r="B74" s="15">
        <f t="shared" si="0"/>
        <v>0</v>
      </c>
      <c r="C74" s="16">
        <f t="shared" ca="1" si="2"/>
        <v>47248</v>
      </c>
      <c r="D74" s="17">
        <v>49</v>
      </c>
      <c r="E74" s="18" t="str">
        <f t="shared" si="14"/>
        <v xml:space="preserve"> </v>
      </c>
      <c r="F74" s="17" t="str">
        <f t="shared" si="15"/>
        <v xml:space="preserve"> </v>
      </c>
      <c r="G74" s="21" t="str">
        <f t="shared" si="16"/>
        <v xml:space="preserve"> </v>
      </c>
      <c r="H74" s="17" t="str">
        <f t="shared" si="3"/>
        <v xml:space="preserve"> </v>
      </c>
      <c r="I74" s="21" t="str">
        <f t="shared" si="17"/>
        <v xml:space="preserve"> </v>
      </c>
      <c r="J74" s="21" t="str">
        <f t="shared" si="4"/>
        <v xml:space="preserve"> </v>
      </c>
      <c r="K74" s="22" t="str">
        <f t="shared" si="5"/>
        <v xml:space="preserve"> </v>
      </c>
      <c r="L74" s="22" t="str">
        <f t="shared" si="6"/>
        <v xml:space="preserve"> </v>
      </c>
      <c r="M74" s="22" t="str">
        <f t="shared" si="7"/>
        <v xml:space="preserve"> </v>
      </c>
      <c r="N74" s="22" t="str">
        <f t="shared" si="8"/>
        <v xml:space="preserve"> </v>
      </c>
      <c r="O74" s="22" t="str">
        <f t="shared" si="9"/>
        <v xml:space="preserve"> </v>
      </c>
      <c r="P74" s="22" t="str">
        <f t="shared" si="10"/>
        <v xml:space="preserve"> </v>
      </c>
      <c r="Q74" s="22" t="str">
        <f t="shared" si="11"/>
        <v xml:space="preserve"> </v>
      </c>
      <c r="R74" s="22" t="str">
        <f t="shared" si="12"/>
        <v xml:space="preserve"> </v>
      </c>
      <c r="S74" s="22" t="str">
        <f t="shared" si="13"/>
        <v xml:space="preserve"> </v>
      </c>
      <c r="T74" s="17" t="s">
        <v>17</v>
      </c>
      <c r="U74" s="17" t="s">
        <v>17</v>
      </c>
      <c r="V74" s="4"/>
    </row>
    <row r="75" spans="1:22" x14ac:dyDescent="0.25">
      <c r="A75" s="15" t="str">
        <f t="shared" si="1"/>
        <v xml:space="preserve"> </v>
      </c>
      <c r="B75" s="15">
        <f t="shared" si="0"/>
        <v>0</v>
      </c>
      <c r="C75" s="16">
        <f t="shared" ca="1" si="2"/>
        <v>47279</v>
      </c>
      <c r="D75" s="17">
        <v>50</v>
      </c>
      <c r="E75" s="18" t="str">
        <f t="shared" si="14"/>
        <v xml:space="preserve"> </v>
      </c>
      <c r="F75" s="17" t="str">
        <f t="shared" si="15"/>
        <v xml:space="preserve"> </v>
      </c>
      <c r="G75" s="21" t="str">
        <f t="shared" si="16"/>
        <v xml:space="preserve"> </v>
      </c>
      <c r="H75" s="17" t="str">
        <f t="shared" si="3"/>
        <v xml:space="preserve"> </v>
      </c>
      <c r="I75" s="21" t="str">
        <f t="shared" si="17"/>
        <v xml:space="preserve"> </v>
      </c>
      <c r="J75" s="21" t="str">
        <f t="shared" si="4"/>
        <v xml:space="preserve"> </v>
      </c>
      <c r="K75" s="22" t="str">
        <f t="shared" si="5"/>
        <v xml:space="preserve"> </v>
      </c>
      <c r="L75" s="22" t="str">
        <f t="shared" si="6"/>
        <v xml:space="preserve"> </v>
      </c>
      <c r="M75" s="22" t="str">
        <f t="shared" si="7"/>
        <v xml:space="preserve"> </v>
      </c>
      <c r="N75" s="22" t="str">
        <f t="shared" si="8"/>
        <v xml:space="preserve"> </v>
      </c>
      <c r="O75" s="22" t="str">
        <f t="shared" si="9"/>
        <v xml:space="preserve"> </v>
      </c>
      <c r="P75" s="22" t="str">
        <f t="shared" si="10"/>
        <v xml:space="preserve"> </v>
      </c>
      <c r="Q75" s="22" t="str">
        <f t="shared" si="11"/>
        <v xml:space="preserve"> </v>
      </c>
      <c r="R75" s="22" t="str">
        <f t="shared" si="12"/>
        <v xml:space="preserve"> </v>
      </c>
      <c r="S75" s="22" t="str">
        <f t="shared" si="13"/>
        <v xml:space="preserve"> </v>
      </c>
      <c r="T75" s="17" t="s">
        <v>17</v>
      </c>
      <c r="U75" s="17" t="s">
        <v>17</v>
      </c>
      <c r="V75" s="4"/>
    </row>
    <row r="76" spans="1:22" x14ac:dyDescent="0.25">
      <c r="A76" s="15" t="str">
        <f t="shared" si="1"/>
        <v xml:space="preserve"> </v>
      </c>
      <c r="B76" s="15">
        <f t="shared" si="0"/>
        <v>0</v>
      </c>
      <c r="C76" s="16">
        <f t="shared" ca="1" si="2"/>
        <v>47309</v>
      </c>
      <c r="D76" s="17">
        <v>51</v>
      </c>
      <c r="E76" s="18" t="str">
        <f t="shared" si="14"/>
        <v xml:space="preserve"> </v>
      </c>
      <c r="F76" s="17" t="str">
        <f t="shared" si="15"/>
        <v xml:space="preserve"> </v>
      </c>
      <c r="G76" s="21" t="str">
        <f t="shared" si="16"/>
        <v xml:space="preserve"> </v>
      </c>
      <c r="H76" s="17" t="str">
        <f t="shared" si="3"/>
        <v xml:space="preserve"> </v>
      </c>
      <c r="I76" s="21" t="str">
        <f t="shared" si="17"/>
        <v xml:space="preserve"> </v>
      </c>
      <c r="J76" s="21" t="str">
        <f t="shared" si="4"/>
        <v xml:space="preserve"> </v>
      </c>
      <c r="K76" s="22" t="str">
        <f t="shared" si="5"/>
        <v xml:space="preserve"> </v>
      </c>
      <c r="L76" s="22" t="str">
        <f t="shared" si="6"/>
        <v xml:space="preserve"> </v>
      </c>
      <c r="M76" s="22" t="str">
        <f t="shared" si="7"/>
        <v xml:space="preserve"> </v>
      </c>
      <c r="N76" s="22" t="str">
        <f t="shared" si="8"/>
        <v xml:space="preserve"> </v>
      </c>
      <c r="O76" s="22" t="str">
        <f t="shared" si="9"/>
        <v xml:space="preserve"> </v>
      </c>
      <c r="P76" s="22" t="str">
        <f t="shared" si="10"/>
        <v xml:space="preserve"> </v>
      </c>
      <c r="Q76" s="22" t="str">
        <f t="shared" si="11"/>
        <v xml:space="preserve"> </v>
      </c>
      <c r="R76" s="22" t="str">
        <f t="shared" si="12"/>
        <v xml:space="preserve"> </v>
      </c>
      <c r="S76" s="22" t="str">
        <f t="shared" si="13"/>
        <v xml:space="preserve"> </v>
      </c>
      <c r="T76" s="17" t="s">
        <v>17</v>
      </c>
      <c r="U76" s="17" t="s">
        <v>17</v>
      </c>
      <c r="V76" s="4"/>
    </row>
    <row r="77" spans="1:22" x14ac:dyDescent="0.25">
      <c r="A77" s="15" t="str">
        <f t="shared" si="1"/>
        <v xml:space="preserve"> </v>
      </c>
      <c r="B77" s="15">
        <f t="shared" si="0"/>
        <v>0</v>
      </c>
      <c r="C77" s="16">
        <f t="shared" ca="1" si="2"/>
        <v>47340</v>
      </c>
      <c r="D77" s="17">
        <v>52</v>
      </c>
      <c r="E77" s="18" t="str">
        <f t="shared" si="14"/>
        <v xml:space="preserve"> </v>
      </c>
      <c r="F77" s="17" t="str">
        <f t="shared" si="15"/>
        <v xml:space="preserve"> </v>
      </c>
      <c r="G77" s="21" t="str">
        <f t="shared" si="16"/>
        <v xml:space="preserve"> </v>
      </c>
      <c r="H77" s="17" t="str">
        <f t="shared" si="3"/>
        <v xml:space="preserve"> </v>
      </c>
      <c r="I77" s="21" t="str">
        <f t="shared" si="17"/>
        <v xml:space="preserve"> </v>
      </c>
      <c r="J77" s="21" t="str">
        <f t="shared" si="4"/>
        <v xml:space="preserve"> </v>
      </c>
      <c r="K77" s="22" t="str">
        <f t="shared" si="5"/>
        <v xml:space="preserve"> </v>
      </c>
      <c r="L77" s="22" t="str">
        <f t="shared" si="6"/>
        <v xml:space="preserve"> </v>
      </c>
      <c r="M77" s="22" t="str">
        <f t="shared" si="7"/>
        <v xml:space="preserve"> </v>
      </c>
      <c r="N77" s="22" t="str">
        <f t="shared" si="8"/>
        <v xml:space="preserve"> </v>
      </c>
      <c r="O77" s="22" t="str">
        <f t="shared" si="9"/>
        <v xml:space="preserve"> </v>
      </c>
      <c r="P77" s="22" t="str">
        <f t="shared" si="10"/>
        <v xml:space="preserve"> </v>
      </c>
      <c r="Q77" s="22" t="str">
        <f t="shared" si="11"/>
        <v xml:space="preserve"> </v>
      </c>
      <c r="R77" s="22" t="str">
        <f t="shared" si="12"/>
        <v xml:space="preserve"> </v>
      </c>
      <c r="S77" s="22" t="str">
        <f t="shared" si="13"/>
        <v xml:space="preserve"> </v>
      </c>
      <c r="T77" s="17" t="s">
        <v>17</v>
      </c>
      <c r="U77" s="17" t="s">
        <v>17</v>
      </c>
      <c r="V77" s="4"/>
    </row>
    <row r="78" spans="1:22" x14ac:dyDescent="0.25">
      <c r="A78" s="15" t="str">
        <f t="shared" si="1"/>
        <v xml:space="preserve"> </v>
      </c>
      <c r="B78" s="15">
        <f t="shared" si="0"/>
        <v>0</v>
      </c>
      <c r="C78" s="16">
        <f t="shared" ca="1" si="2"/>
        <v>47371</v>
      </c>
      <c r="D78" s="17">
        <v>53</v>
      </c>
      <c r="E78" s="18" t="str">
        <f t="shared" si="14"/>
        <v xml:space="preserve"> </v>
      </c>
      <c r="F78" s="17" t="str">
        <f t="shared" si="15"/>
        <v xml:space="preserve"> </v>
      </c>
      <c r="G78" s="21" t="str">
        <f t="shared" si="16"/>
        <v xml:space="preserve"> </v>
      </c>
      <c r="H78" s="17" t="str">
        <f t="shared" si="3"/>
        <v xml:space="preserve"> </v>
      </c>
      <c r="I78" s="21" t="str">
        <f t="shared" si="17"/>
        <v xml:space="preserve"> </v>
      </c>
      <c r="J78" s="21" t="str">
        <f t="shared" si="4"/>
        <v xml:space="preserve"> </v>
      </c>
      <c r="K78" s="22" t="str">
        <f t="shared" si="5"/>
        <v xml:space="preserve"> </v>
      </c>
      <c r="L78" s="22" t="str">
        <f t="shared" si="6"/>
        <v xml:space="preserve"> </v>
      </c>
      <c r="M78" s="22" t="str">
        <f t="shared" si="7"/>
        <v xml:space="preserve"> </v>
      </c>
      <c r="N78" s="22" t="str">
        <f t="shared" si="8"/>
        <v xml:space="preserve"> </v>
      </c>
      <c r="O78" s="22" t="str">
        <f t="shared" si="9"/>
        <v xml:space="preserve"> </v>
      </c>
      <c r="P78" s="22" t="str">
        <f t="shared" si="10"/>
        <v xml:space="preserve"> </v>
      </c>
      <c r="Q78" s="22" t="str">
        <f t="shared" si="11"/>
        <v xml:space="preserve"> </v>
      </c>
      <c r="R78" s="22" t="str">
        <f t="shared" si="12"/>
        <v xml:space="preserve"> </v>
      </c>
      <c r="S78" s="22" t="str">
        <f t="shared" si="13"/>
        <v xml:space="preserve"> </v>
      </c>
      <c r="T78" s="17" t="s">
        <v>17</v>
      </c>
      <c r="U78" s="17" t="s">
        <v>17</v>
      </c>
      <c r="V78" s="4"/>
    </row>
    <row r="79" spans="1:22" x14ac:dyDescent="0.25">
      <c r="A79" s="15" t="str">
        <f t="shared" si="1"/>
        <v xml:space="preserve"> </v>
      </c>
      <c r="B79" s="15">
        <f t="shared" si="0"/>
        <v>0</v>
      </c>
      <c r="C79" s="16">
        <f t="shared" ca="1" si="2"/>
        <v>47401</v>
      </c>
      <c r="D79" s="17">
        <v>54</v>
      </c>
      <c r="E79" s="18" t="str">
        <f t="shared" si="14"/>
        <v xml:space="preserve"> </v>
      </c>
      <c r="F79" s="17" t="str">
        <f t="shared" si="15"/>
        <v xml:space="preserve"> </v>
      </c>
      <c r="G79" s="21" t="str">
        <f t="shared" si="16"/>
        <v xml:space="preserve"> </v>
      </c>
      <c r="H79" s="17" t="str">
        <f t="shared" si="3"/>
        <v xml:space="preserve"> </v>
      </c>
      <c r="I79" s="21" t="str">
        <f t="shared" si="17"/>
        <v xml:space="preserve"> </v>
      </c>
      <c r="J79" s="21" t="str">
        <f t="shared" si="4"/>
        <v xml:space="preserve"> </v>
      </c>
      <c r="K79" s="22" t="str">
        <f t="shared" si="5"/>
        <v xml:space="preserve"> </v>
      </c>
      <c r="L79" s="22" t="str">
        <f t="shared" si="6"/>
        <v xml:space="preserve"> </v>
      </c>
      <c r="M79" s="22" t="str">
        <f t="shared" si="7"/>
        <v xml:space="preserve"> </v>
      </c>
      <c r="N79" s="22" t="str">
        <f t="shared" si="8"/>
        <v xml:space="preserve"> </v>
      </c>
      <c r="O79" s="22" t="str">
        <f t="shared" si="9"/>
        <v xml:space="preserve"> </v>
      </c>
      <c r="P79" s="22" t="str">
        <f t="shared" si="10"/>
        <v xml:space="preserve"> </v>
      </c>
      <c r="Q79" s="22" t="str">
        <f t="shared" si="11"/>
        <v xml:space="preserve"> </v>
      </c>
      <c r="R79" s="22" t="str">
        <f t="shared" si="12"/>
        <v xml:space="preserve"> </v>
      </c>
      <c r="S79" s="22" t="str">
        <f t="shared" si="13"/>
        <v xml:space="preserve"> </v>
      </c>
      <c r="T79" s="17" t="s">
        <v>17</v>
      </c>
      <c r="U79" s="17" t="s">
        <v>17</v>
      </c>
      <c r="V79" s="4"/>
    </row>
    <row r="80" spans="1:22" x14ac:dyDescent="0.25">
      <c r="A80" s="15" t="str">
        <f t="shared" si="1"/>
        <v xml:space="preserve"> </v>
      </c>
      <c r="B80" s="15">
        <f t="shared" si="0"/>
        <v>0</v>
      </c>
      <c r="C80" s="16">
        <f t="shared" ca="1" si="2"/>
        <v>47432</v>
      </c>
      <c r="D80" s="17">
        <v>55</v>
      </c>
      <c r="E80" s="18" t="str">
        <f t="shared" si="14"/>
        <v xml:space="preserve"> </v>
      </c>
      <c r="F80" s="17" t="str">
        <f t="shared" si="15"/>
        <v xml:space="preserve"> </v>
      </c>
      <c r="G80" s="21" t="str">
        <f t="shared" si="16"/>
        <v xml:space="preserve"> </v>
      </c>
      <c r="H80" s="17" t="str">
        <f t="shared" si="3"/>
        <v xml:space="preserve"> </v>
      </c>
      <c r="I80" s="21" t="str">
        <f t="shared" si="17"/>
        <v xml:space="preserve"> </v>
      </c>
      <c r="J80" s="21" t="str">
        <f t="shared" si="4"/>
        <v xml:space="preserve"> </v>
      </c>
      <c r="K80" s="22" t="str">
        <f t="shared" si="5"/>
        <v xml:space="preserve"> </v>
      </c>
      <c r="L80" s="22" t="str">
        <f t="shared" si="6"/>
        <v xml:space="preserve"> </v>
      </c>
      <c r="M80" s="22" t="str">
        <f t="shared" si="7"/>
        <v xml:space="preserve"> </v>
      </c>
      <c r="N80" s="22" t="str">
        <f t="shared" si="8"/>
        <v xml:space="preserve"> </v>
      </c>
      <c r="O80" s="22" t="str">
        <f t="shared" si="9"/>
        <v xml:space="preserve"> </v>
      </c>
      <c r="P80" s="22" t="str">
        <f t="shared" si="10"/>
        <v xml:space="preserve"> </v>
      </c>
      <c r="Q80" s="22" t="str">
        <f t="shared" si="11"/>
        <v xml:space="preserve"> </v>
      </c>
      <c r="R80" s="22" t="str">
        <f t="shared" si="12"/>
        <v xml:space="preserve"> </v>
      </c>
      <c r="S80" s="22" t="str">
        <f t="shared" si="13"/>
        <v xml:space="preserve"> </v>
      </c>
      <c r="T80" s="17" t="s">
        <v>17</v>
      </c>
      <c r="U80" s="17" t="s">
        <v>17</v>
      </c>
      <c r="V80" s="4"/>
    </row>
    <row r="81" spans="1:22" x14ac:dyDescent="0.25">
      <c r="A81" s="15" t="str">
        <f t="shared" si="1"/>
        <v xml:space="preserve"> </v>
      </c>
      <c r="B81" s="15">
        <f t="shared" si="0"/>
        <v>0</v>
      </c>
      <c r="C81" s="16">
        <f t="shared" ca="1" si="2"/>
        <v>47462</v>
      </c>
      <c r="D81" s="17">
        <v>56</v>
      </c>
      <c r="E81" s="18" t="str">
        <f t="shared" si="14"/>
        <v xml:space="preserve"> </v>
      </c>
      <c r="F81" s="17" t="str">
        <f t="shared" si="15"/>
        <v xml:space="preserve"> </v>
      </c>
      <c r="G81" s="21" t="str">
        <f t="shared" si="16"/>
        <v xml:space="preserve"> </v>
      </c>
      <c r="H81" s="17" t="str">
        <f t="shared" si="3"/>
        <v xml:space="preserve"> </v>
      </c>
      <c r="I81" s="21" t="str">
        <f t="shared" si="17"/>
        <v xml:space="preserve"> </v>
      </c>
      <c r="J81" s="21" t="str">
        <f t="shared" si="4"/>
        <v xml:space="preserve"> </v>
      </c>
      <c r="K81" s="22" t="str">
        <f t="shared" si="5"/>
        <v xml:space="preserve"> </v>
      </c>
      <c r="L81" s="22" t="str">
        <f t="shared" si="6"/>
        <v xml:space="preserve"> </v>
      </c>
      <c r="M81" s="22" t="str">
        <f t="shared" si="7"/>
        <v xml:space="preserve"> </v>
      </c>
      <c r="N81" s="22" t="str">
        <f t="shared" si="8"/>
        <v xml:space="preserve"> </v>
      </c>
      <c r="O81" s="22" t="str">
        <f t="shared" si="9"/>
        <v xml:space="preserve"> </v>
      </c>
      <c r="P81" s="22" t="str">
        <f t="shared" si="10"/>
        <v xml:space="preserve"> </v>
      </c>
      <c r="Q81" s="22" t="str">
        <f t="shared" si="11"/>
        <v xml:space="preserve"> </v>
      </c>
      <c r="R81" s="22" t="str">
        <f t="shared" si="12"/>
        <v xml:space="preserve"> </v>
      </c>
      <c r="S81" s="22" t="str">
        <f t="shared" si="13"/>
        <v xml:space="preserve"> </v>
      </c>
      <c r="T81" s="17" t="s">
        <v>17</v>
      </c>
      <c r="U81" s="17" t="s">
        <v>17</v>
      </c>
      <c r="V81" s="4"/>
    </row>
    <row r="82" spans="1:22" x14ac:dyDescent="0.25">
      <c r="A82" s="15" t="str">
        <f t="shared" si="1"/>
        <v xml:space="preserve"> </v>
      </c>
      <c r="B82" s="15">
        <f t="shared" si="0"/>
        <v>0</v>
      </c>
      <c r="C82" s="16">
        <f t="shared" ca="1" si="2"/>
        <v>47493</v>
      </c>
      <c r="D82" s="17">
        <v>57</v>
      </c>
      <c r="E82" s="18" t="str">
        <f t="shared" si="14"/>
        <v xml:space="preserve"> </v>
      </c>
      <c r="F82" s="17" t="str">
        <f t="shared" si="15"/>
        <v xml:space="preserve"> </v>
      </c>
      <c r="G82" s="21" t="str">
        <f t="shared" si="16"/>
        <v xml:space="preserve"> </v>
      </c>
      <c r="H82" s="17" t="str">
        <f t="shared" si="3"/>
        <v xml:space="preserve"> </v>
      </c>
      <c r="I82" s="21" t="str">
        <f t="shared" si="17"/>
        <v xml:space="preserve"> </v>
      </c>
      <c r="J82" s="21" t="str">
        <f t="shared" si="4"/>
        <v xml:space="preserve"> </v>
      </c>
      <c r="K82" s="22" t="str">
        <f t="shared" si="5"/>
        <v xml:space="preserve"> </v>
      </c>
      <c r="L82" s="22" t="str">
        <f t="shared" si="6"/>
        <v xml:space="preserve"> </v>
      </c>
      <c r="M82" s="22" t="str">
        <f t="shared" si="7"/>
        <v xml:space="preserve"> </v>
      </c>
      <c r="N82" s="22" t="str">
        <f t="shared" si="8"/>
        <v xml:space="preserve"> </v>
      </c>
      <c r="O82" s="22" t="str">
        <f t="shared" si="9"/>
        <v xml:space="preserve"> </v>
      </c>
      <c r="P82" s="22" t="str">
        <f t="shared" si="10"/>
        <v xml:space="preserve"> </v>
      </c>
      <c r="Q82" s="22" t="str">
        <f t="shared" si="11"/>
        <v xml:space="preserve"> </v>
      </c>
      <c r="R82" s="22" t="str">
        <f t="shared" si="12"/>
        <v xml:space="preserve"> </v>
      </c>
      <c r="S82" s="22" t="str">
        <f t="shared" si="13"/>
        <v xml:space="preserve"> </v>
      </c>
      <c r="T82" s="17" t="s">
        <v>17</v>
      </c>
      <c r="U82" s="17" t="s">
        <v>17</v>
      </c>
      <c r="V82" s="4"/>
    </row>
    <row r="83" spans="1:22" x14ac:dyDescent="0.25">
      <c r="A83" s="15" t="str">
        <f t="shared" si="1"/>
        <v xml:space="preserve"> </v>
      </c>
      <c r="B83" s="15">
        <f t="shared" si="0"/>
        <v>0</v>
      </c>
      <c r="C83" s="16">
        <f t="shared" ca="1" si="2"/>
        <v>47524</v>
      </c>
      <c r="D83" s="17">
        <v>58</v>
      </c>
      <c r="E83" s="18" t="str">
        <f t="shared" si="14"/>
        <v xml:space="preserve"> </v>
      </c>
      <c r="F83" s="17" t="str">
        <f t="shared" si="15"/>
        <v xml:space="preserve"> </v>
      </c>
      <c r="G83" s="21" t="str">
        <f t="shared" si="16"/>
        <v xml:space="preserve"> </v>
      </c>
      <c r="H83" s="17" t="str">
        <f t="shared" si="3"/>
        <v xml:space="preserve"> </v>
      </c>
      <c r="I83" s="21" t="str">
        <f t="shared" si="17"/>
        <v xml:space="preserve"> </v>
      </c>
      <c r="J83" s="21" t="str">
        <f t="shared" si="4"/>
        <v xml:space="preserve"> </v>
      </c>
      <c r="K83" s="22" t="str">
        <f t="shared" si="5"/>
        <v xml:space="preserve"> </v>
      </c>
      <c r="L83" s="22" t="str">
        <f t="shared" si="6"/>
        <v xml:space="preserve"> </v>
      </c>
      <c r="M83" s="22" t="str">
        <f t="shared" si="7"/>
        <v xml:space="preserve"> </v>
      </c>
      <c r="N83" s="22" t="str">
        <f t="shared" si="8"/>
        <v xml:space="preserve"> </v>
      </c>
      <c r="O83" s="22" t="str">
        <f t="shared" si="9"/>
        <v xml:space="preserve"> </v>
      </c>
      <c r="P83" s="22" t="str">
        <f t="shared" si="10"/>
        <v xml:space="preserve"> </v>
      </c>
      <c r="Q83" s="22" t="str">
        <f t="shared" si="11"/>
        <v xml:space="preserve"> </v>
      </c>
      <c r="R83" s="22" t="str">
        <f t="shared" si="12"/>
        <v xml:space="preserve"> </v>
      </c>
      <c r="S83" s="22" t="str">
        <f t="shared" si="13"/>
        <v xml:space="preserve"> </v>
      </c>
      <c r="T83" s="17" t="s">
        <v>17</v>
      </c>
      <c r="U83" s="17" t="s">
        <v>17</v>
      </c>
      <c r="V83" s="4"/>
    </row>
    <row r="84" spans="1:22" x14ac:dyDescent="0.25">
      <c r="A84" s="15" t="str">
        <f t="shared" si="1"/>
        <v xml:space="preserve"> </v>
      </c>
      <c r="B84" s="15">
        <f t="shared" si="0"/>
        <v>0</v>
      </c>
      <c r="C84" s="16">
        <f t="shared" ca="1" si="2"/>
        <v>47552</v>
      </c>
      <c r="D84" s="17">
        <v>59</v>
      </c>
      <c r="E84" s="18" t="str">
        <f t="shared" si="14"/>
        <v xml:space="preserve"> </v>
      </c>
      <c r="F84" s="17" t="str">
        <f t="shared" si="15"/>
        <v xml:space="preserve"> </v>
      </c>
      <c r="G84" s="21" t="str">
        <f t="shared" si="16"/>
        <v xml:space="preserve"> </v>
      </c>
      <c r="H84" s="17" t="str">
        <f t="shared" si="3"/>
        <v xml:space="preserve"> </v>
      </c>
      <c r="I84" s="21" t="str">
        <f t="shared" si="17"/>
        <v xml:space="preserve"> </v>
      </c>
      <c r="J84" s="21" t="str">
        <f t="shared" si="4"/>
        <v xml:space="preserve"> </v>
      </c>
      <c r="K84" s="22" t="str">
        <f t="shared" si="5"/>
        <v xml:space="preserve"> </v>
      </c>
      <c r="L84" s="22" t="str">
        <f t="shared" si="6"/>
        <v xml:space="preserve"> </v>
      </c>
      <c r="M84" s="22" t="str">
        <f t="shared" si="7"/>
        <v xml:space="preserve"> </v>
      </c>
      <c r="N84" s="22" t="str">
        <f t="shared" si="8"/>
        <v xml:space="preserve"> </v>
      </c>
      <c r="O84" s="22" t="str">
        <f t="shared" si="9"/>
        <v xml:space="preserve"> </v>
      </c>
      <c r="P84" s="22" t="str">
        <f t="shared" si="10"/>
        <v xml:space="preserve"> </v>
      </c>
      <c r="Q84" s="22" t="str">
        <f t="shared" si="11"/>
        <v xml:space="preserve"> </v>
      </c>
      <c r="R84" s="22" t="str">
        <f t="shared" si="12"/>
        <v xml:space="preserve"> </v>
      </c>
      <c r="S84" s="22" t="str">
        <f t="shared" si="13"/>
        <v xml:space="preserve"> </v>
      </c>
      <c r="T84" s="17" t="s">
        <v>17</v>
      </c>
      <c r="U84" s="17" t="s">
        <v>17</v>
      </c>
      <c r="V84" s="4"/>
    </row>
    <row r="85" spans="1:22" x14ac:dyDescent="0.25">
      <c r="A85" s="15" t="str">
        <f t="shared" si="1"/>
        <v xml:space="preserve"> </v>
      </c>
      <c r="B85" s="15">
        <f t="shared" si="0"/>
        <v>0</v>
      </c>
      <c r="C85" s="16">
        <f t="shared" ca="1" si="2"/>
        <v>47583</v>
      </c>
      <c r="D85" s="17">
        <v>60</v>
      </c>
      <c r="E85" s="18" t="str">
        <f t="shared" si="14"/>
        <v xml:space="preserve"> </v>
      </c>
      <c r="F85" s="17" t="str">
        <f t="shared" si="15"/>
        <v xml:space="preserve"> </v>
      </c>
      <c r="G85" s="21" t="str">
        <f t="shared" si="16"/>
        <v xml:space="preserve"> </v>
      </c>
      <c r="H85" s="17" t="str">
        <f t="shared" si="3"/>
        <v xml:space="preserve"> </v>
      </c>
      <c r="I85" s="21" t="str">
        <f t="shared" si="17"/>
        <v xml:space="preserve"> </v>
      </c>
      <c r="J85" s="21" t="str">
        <f t="shared" si="4"/>
        <v xml:space="preserve"> </v>
      </c>
      <c r="K85" s="22" t="str">
        <f t="shared" si="5"/>
        <v xml:space="preserve"> </v>
      </c>
      <c r="L85" s="22" t="str">
        <f t="shared" si="6"/>
        <v xml:space="preserve"> </v>
      </c>
      <c r="M85" s="22" t="str">
        <f t="shared" si="7"/>
        <v xml:space="preserve"> </v>
      </c>
      <c r="N85" s="22" t="str">
        <f t="shared" si="8"/>
        <v xml:space="preserve"> </v>
      </c>
      <c r="O85" s="22" t="str">
        <f t="shared" si="9"/>
        <v xml:space="preserve"> </v>
      </c>
      <c r="P85" s="22" t="str">
        <f t="shared" si="10"/>
        <v xml:space="preserve"> </v>
      </c>
      <c r="Q85" s="22" t="str">
        <f t="shared" si="11"/>
        <v xml:space="preserve"> </v>
      </c>
      <c r="R85" s="22" t="str">
        <f t="shared" si="12"/>
        <v xml:space="preserve"> </v>
      </c>
      <c r="S85" s="22" t="str">
        <f t="shared" si="13"/>
        <v xml:space="preserve"> </v>
      </c>
      <c r="T85" s="17" t="s">
        <v>17</v>
      </c>
      <c r="U85" s="17" t="s">
        <v>17</v>
      </c>
      <c r="V85" s="4"/>
    </row>
    <row r="86" spans="1:22" ht="15.75" thickBot="1" x14ac:dyDescent="0.3">
      <c r="A86" s="15" t="str">
        <f t="shared" si="1"/>
        <v xml:space="preserve"> </v>
      </c>
      <c r="B86" s="15">
        <f t="shared" si="0"/>
        <v>0</v>
      </c>
      <c r="C86" s="16">
        <f t="shared" ca="1" si="2"/>
        <v>47613</v>
      </c>
      <c r="D86" s="17">
        <v>61</v>
      </c>
      <c r="E86" s="18" t="str">
        <f t="shared" si="14"/>
        <v xml:space="preserve"> </v>
      </c>
      <c r="F86" s="17" t="str">
        <f t="shared" si="15"/>
        <v xml:space="preserve"> </v>
      </c>
      <c r="G86" s="21" t="str">
        <f t="shared" si="16"/>
        <v xml:space="preserve"> </v>
      </c>
      <c r="H86" s="17" t="str">
        <f t="shared" si="3"/>
        <v xml:space="preserve"> </v>
      </c>
      <c r="I86" s="21" t="str">
        <f t="shared" si="17"/>
        <v xml:space="preserve"> </v>
      </c>
      <c r="J86" s="21" t="str">
        <f t="shared" si="4"/>
        <v xml:space="preserve"> </v>
      </c>
      <c r="K86" s="22" t="str">
        <f t="shared" si="5"/>
        <v xml:space="preserve"> </v>
      </c>
      <c r="L86" s="22" t="str">
        <f t="shared" si="6"/>
        <v xml:space="preserve"> </v>
      </c>
      <c r="M86" s="22" t="str">
        <f t="shared" si="7"/>
        <v xml:space="preserve"> </v>
      </c>
      <c r="N86" s="22" t="str">
        <f t="shared" si="8"/>
        <v xml:space="preserve"> </v>
      </c>
      <c r="O86" s="22" t="str">
        <f t="shared" si="9"/>
        <v xml:space="preserve"> </v>
      </c>
      <c r="P86" s="22" t="str">
        <f t="shared" si="10"/>
        <v xml:space="preserve"> </v>
      </c>
      <c r="Q86" s="22" t="str">
        <f t="shared" si="11"/>
        <v xml:space="preserve"> </v>
      </c>
      <c r="R86" s="22" t="str">
        <f t="shared" si="12"/>
        <v xml:space="preserve"> </v>
      </c>
      <c r="S86" s="22" t="str">
        <f t="shared" si="13"/>
        <v xml:space="preserve"> </v>
      </c>
      <c r="T86" s="17" t="s">
        <v>17</v>
      </c>
      <c r="U86" s="17" t="s">
        <v>17</v>
      </c>
      <c r="V86" s="4"/>
    </row>
    <row r="87" spans="1:22" ht="15.75" thickBot="1" x14ac:dyDescent="0.3">
      <c r="D87" s="60" t="s">
        <v>16</v>
      </c>
      <c r="E87" s="61"/>
      <c r="F87" s="23">
        <f ca="1">SUM(F27:F86)</f>
        <v>0</v>
      </c>
      <c r="G87" s="24">
        <f>SUM(G27:G86)</f>
        <v>0</v>
      </c>
      <c r="H87" s="24">
        <f>SUM(H27:H86)</f>
        <v>0</v>
      </c>
      <c r="I87" s="24">
        <f>SUM(I27:I86)</f>
        <v>0</v>
      </c>
      <c r="J87" s="24">
        <f>SUM(J26:J86)</f>
        <v>0</v>
      </c>
      <c r="K87" s="24">
        <f>SUM(K26:K86)</f>
        <v>0</v>
      </c>
      <c r="L87" s="25">
        <f>SUM(L26:L86)</f>
        <v>0</v>
      </c>
      <c r="M87" s="25">
        <f t="shared" ref="M87:S87" si="18">SUM(M26:M86)</f>
        <v>0</v>
      </c>
      <c r="N87" s="25">
        <f t="shared" si="18"/>
        <v>0</v>
      </c>
      <c r="O87" s="25">
        <f t="shared" si="18"/>
        <v>0</v>
      </c>
      <c r="P87" s="25">
        <f t="shared" si="18"/>
        <v>0</v>
      </c>
      <c r="Q87" s="25">
        <f t="shared" si="18"/>
        <v>0</v>
      </c>
      <c r="R87" s="25">
        <f t="shared" si="18"/>
        <v>0</v>
      </c>
      <c r="S87" s="25">
        <f t="shared" si="18"/>
        <v>0</v>
      </c>
      <c r="T87" s="26" t="str">
        <f ca="1">IFERROR(XIRR(B26:B86,C26:C86)," ")</f>
        <v xml:space="preserve"> </v>
      </c>
      <c r="U87" s="25">
        <f>G87</f>
        <v>0</v>
      </c>
      <c r="V87" s="5"/>
    </row>
    <row r="88" spans="1:22" ht="14.45" customHeight="1" x14ac:dyDescent="0.25">
      <c r="D88" s="31" t="s">
        <v>60</v>
      </c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2"/>
    </row>
    <row r="89" spans="1:22" x14ac:dyDescent="0.25"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2" x14ac:dyDescent="0.25"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2" x14ac:dyDescent="0.25"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</sheetData>
  <sheetProtection password="CB72" sheet="1" objects="1" scenarios="1" formatCells="0" formatColumns="0" formatRows="0" insertColumns="0" insertRows="0" insertHyperlinks="0" deleteColumns="0" deleteRows="0" sort="0" autoFilter="0" pivotTables="0"/>
  <mergeCells count="51">
    <mergeCell ref="H1:V1"/>
    <mergeCell ref="D87:E87"/>
    <mergeCell ref="P23:S23"/>
    <mergeCell ref="T21:T24"/>
    <mergeCell ref="U21:U24"/>
    <mergeCell ref="D21:D24"/>
    <mergeCell ref="E21:E24"/>
    <mergeCell ref="F21:F24"/>
    <mergeCell ref="G21:G24"/>
    <mergeCell ref="H21:S21"/>
    <mergeCell ref="H22:H24"/>
    <mergeCell ref="I22:I24"/>
    <mergeCell ref="J22:S22"/>
    <mergeCell ref="E13:H13"/>
    <mergeCell ref="I13:K13"/>
    <mergeCell ref="E14:H14"/>
    <mergeCell ref="N23:O23"/>
    <mergeCell ref="E12:H12"/>
    <mergeCell ref="I12:K12"/>
    <mergeCell ref="E5:H5"/>
    <mergeCell ref="I7:K7"/>
    <mergeCell ref="E11:K11"/>
    <mergeCell ref="E9:H9"/>
    <mergeCell ref="I9:K9"/>
    <mergeCell ref="E10:K10"/>
    <mergeCell ref="E1:G1"/>
    <mergeCell ref="D88:U91"/>
    <mergeCell ref="L17:V20"/>
    <mergeCell ref="L15:V15"/>
    <mergeCell ref="L16:V16"/>
    <mergeCell ref="E20:K20"/>
    <mergeCell ref="D2:D20"/>
    <mergeCell ref="L2:V14"/>
    <mergeCell ref="E4:K4"/>
    <mergeCell ref="E6:K6"/>
    <mergeCell ref="E8:K8"/>
    <mergeCell ref="E2:K3"/>
    <mergeCell ref="E16:H16"/>
    <mergeCell ref="J23:M23"/>
    <mergeCell ref="E7:H7"/>
    <mergeCell ref="I5:K5"/>
    <mergeCell ref="E17:H17"/>
    <mergeCell ref="E18:H18"/>
    <mergeCell ref="E19:H19"/>
    <mergeCell ref="I14:K14"/>
    <mergeCell ref="E15:H15"/>
    <mergeCell ref="I15:K15"/>
    <mergeCell ref="I16:K16"/>
    <mergeCell ref="I17:K17"/>
    <mergeCell ref="I18:K18"/>
    <mergeCell ref="I19:K19"/>
  </mergeCells>
  <dataValidations count="3">
    <dataValidation type="list" allowBlank="1" showInputMessage="1" showErrorMessage="1" sqref="I5">
      <formula1>$Z$3:$Z$5</formula1>
    </dataValidation>
    <dataValidation type="custom" allowBlank="1" showInputMessage="1" showErrorMessage="1" errorTitle="Некоректно зазначений термін" error="Прохання зазначити термін кредитування відповідно до запропонованого діапазону для даних умов кредитування" sqref="I9:K9">
      <formula1>AND(I9&gt;VLOOKUP(I5,Z2:AM11,13,0),I9&lt;VLOOKUP(I5,Z2:AM11,14,0))</formula1>
    </dataValidation>
    <dataValidation type="custom" allowBlank="1" showInputMessage="1" showErrorMessage="1" errorTitle="Некоректно зазначено суму кредит" error="Прохання вказати бажану суму кредиту в рамках доступного діапазону для обраних умов кредитування." sqref="I7:K7">
      <formula1>AND(I7&gt;VLOOKUP(I5,Z2:AC15,3,0),I7&lt;VLOOKUP(I5,Z2:AC15,4,0))</formula1>
    </dataValidation>
  </dataValidations>
  <pageMargins left="0.7" right="0.7" top="0.75" bottom="0.75" header="0.3" footer="0.3"/>
  <pageSetup paperSize="9" scale="36" orientation="portrait" verticalDpi="0" r:id="rId1"/>
  <colBreaks count="1" manualBreakCount="1">
    <brk id="21" max="8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Лист2</vt:lpstr>
      <vt:lpstr>Лист2!Область_друку</vt:lpstr>
    </vt:vector>
  </TitlesOfParts>
  <Company>Accordbank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kutas</dc:creator>
  <cp:lastModifiedBy>Інгул Ольга</cp:lastModifiedBy>
  <dcterms:created xsi:type="dcterms:W3CDTF">2017-03-19T21:05:47Z</dcterms:created>
  <dcterms:modified xsi:type="dcterms:W3CDTF">2025-05-14T14:12:54Z</dcterms:modified>
</cp:coreProperties>
</file>